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drawings/drawing2.xml" ContentType="application/vnd.openxmlformats-officedocument.drawing+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HUNG\Google Drive\NĂM 2019\CÔNG KHAI NSNN\QUYẾT TOÁN 2017\"/>
    </mc:Choice>
  </mc:AlternateContent>
  <bookViews>
    <workbookView xWindow="0" yWindow="0" windowWidth="20490" windowHeight="7755" firstSheet="4" activeTab="6"/>
  </bookViews>
  <sheets>
    <sheet name="QT-2017-N-B62-TT343-75" sheetId="2" r:id="rId1"/>
    <sheet name="QT-2017-N-B63-TT343-75" sheetId="3" r:id="rId2"/>
    <sheet name="QT-2017-N-B64-TT343-75" sheetId="4" r:id="rId3"/>
    <sheet name="QT-2017-N-B65-TT343-75" sheetId="5" r:id="rId4"/>
    <sheet name="QT-2017-N-B66-TT343-75" sheetId="6" r:id="rId5"/>
    <sheet name="QT-2017-N-B67-TT343-75" sheetId="7" r:id="rId6"/>
    <sheet name="QT-2017-N-B68-TT343-75" sheetId="8" r:id="rId7"/>
  </sheets>
  <externalReferences>
    <externalReference r:id="rId8"/>
  </externalReferences>
  <definedNames>
    <definedName name="_xlnm.Print_Titles" localSheetId="0">'QT-2017-N-B62-TT343-75'!$9:$9</definedName>
    <definedName name="_xlnm.Print_Titles" localSheetId="1">'QT-2017-N-B63-TT343-75'!$9:$11</definedName>
    <definedName name="_xlnm.Print_Titles" localSheetId="2">'QT-2017-N-B64-TT343-75'!$9:$11</definedName>
    <definedName name="_xlnm.Print_Titles" localSheetId="3">'QT-2017-N-B65-TT343-75'!$9:$10</definedName>
    <definedName name="_xlnm.Print_Titles" localSheetId="4">'QT-2017-N-B66-TT343-75'!$8:$11</definedName>
    <definedName name="_xlnm.Print_Titles" localSheetId="6">'QT-2017-N-B68-TT343-75'!$9:$14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7" l="1"/>
  <c r="J24" i="7"/>
  <c r="I24" i="7"/>
  <c r="J23" i="7"/>
  <c r="I23" i="7"/>
  <c r="J22" i="7"/>
  <c r="I22" i="7"/>
  <c r="I21" i="7"/>
  <c r="J20" i="7"/>
  <c r="I20" i="7"/>
  <c r="J19" i="7"/>
  <c r="I19" i="7"/>
  <c r="J18" i="7"/>
  <c r="I18" i="7"/>
  <c r="J17" i="7"/>
  <c r="I17" i="7"/>
  <c r="J16" i="7"/>
  <c r="I16" i="7"/>
  <c r="J15" i="7"/>
  <c r="I15" i="7"/>
  <c r="J14" i="7"/>
  <c r="I14" i="7"/>
  <c r="E24" i="7"/>
  <c r="D24" i="7"/>
  <c r="E23" i="7"/>
  <c r="D23" i="7"/>
  <c r="E22" i="7"/>
  <c r="D22" i="7"/>
  <c r="E21" i="7"/>
  <c r="D21" i="7"/>
  <c r="E20" i="7"/>
  <c r="D20" i="7"/>
  <c r="E19" i="7"/>
  <c r="D19" i="7"/>
  <c r="E18" i="7"/>
  <c r="D18" i="7"/>
  <c r="E17" i="7"/>
  <c r="D17" i="7"/>
  <c r="E16" i="7"/>
  <c r="D16" i="7"/>
  <c r="E15" i="7"/>
  <c r="D15" i="7"/>
  <c r="E14" i="7"/>
  <c r="D14" i="7"/>
  <c r="D61" i="5"/>
  <c r="D60" i="5"/>
  <c r="C57" i="5"/>
  <c r="C56" i="5"/>
  <c r="D56" i="5"/>
  <c r="D55" i="5"/>
  <c r="C55" i="5"/>
  <c r="D54" i="5"/>
  <c r="C54" i="5"/>
  <c r="D53" i="5"/>
  <c r="C53" i="5"/>
  <c r="D52" i="5"/>
  <c r="C52" i="5"/>
  <c r="D51" i="5"/>
  <c r="C51" i="5"/>
  <c r="D50" i="5"/>
  <c r="C50" i="5"/>
  <c r="D48" i="5"/>
  <c r="C48" i="5"/>
  <c r="D47" i="5"/>
  <c r="C47" i="5"/>
  <c r="D46" i="5"/>
  <c r="C46" i="5"/>
  <c r="D45" i="5"/>
  <c r="C45" i="5"/>
  <c r="D43" i="5"/>
  <c r="C43" i="5"/>
  <c r="C20" i="5"/>
  <c r="D20" i="5"/>
  <c r="D35" i="5"/>
  <c r="D34" i="5"/>
  <c r="D33" i="5"/>
  <c r="D32" i="5"/>
  <c r="D31" i="5"/>
  <c r="D30" i="5"/>
  <c r="D29" i="5"/>
  <c r="D27" i="5"/>
  <c r="D26" i="5"/>
  <c r="D25" i="5"/>
  <c r="D24" i="5"/>
  <c r="D22" i="5"/>
  <c r="D14" i="5"/>
  <c r="D13" i="5"/>
  <c r="H14" i="4" l="1"/>
  <c r="G14" i="4"/>
  <c r="H40" i="4"/>
  <c r="G40" i="4"/>
  <c r="G27" i="4"/>
  <c r="G25" i="4"/>
  <c r="E23" i="4"/>
  <c r="D23" i="4"/>
  <c r="G22" i="4"/>
  <c r="D22" i="4"/>
  <c r="G20" i="4"/>
  <c r="D20" i="4"/>
  <c r="H19" i="4"/>
  <c r="G19" i="4"/>
  <c r="D19" i="4"/>
  <c r="C19" i="4" s="1"/>
  <c r="H18" i="4"/>
  <c r="G18" i="4"/>
  <c r="E18" i="4"/>
  <c r="D18" i="4"/>
  <c r="C18" i="4" s="1"/>
  <c r="H17" i="4"/>
  <c r="G17" i="4"/>
  <c r="E17" i="4"/>
  <c r="D17" i="4"/>
  <c r="G16" i="4"/>
  <c r="F16" i="4" s="1"/>
  <c r="H15" i="4"/>
  <c r="G15" i="4"/>
  <c r="E14" i="4"/>
  <c r="D14" i="4"/>
  <c r="F19" i="4" l="1"/>
  <c r="F18" i="4"/>
  <c r="F15" i="4"/>
  <c r="G13" i="4"/>
  <c r="C14" i="4"/>
  <c r="F14" i="4"/>
  <c r="L24" i="7" l="1"/>
  <c r="H24" i="7"/>
  <c r="C24" i="7"/>
  <c r="L23" i="7"/>
  <c r="H23" i="7"/>
  <c r="C23" i="7"/>
  <c r="L22" i="7"/>
  <c r="H22" i="7"/>
  <c r="C22" i="7"/>
  <c r="L21" i="7"/>
  <c r="H21" i="7"/>
  <c r="C21" i="7"/>
  <c r="L20" i="7"/>
  <c r="H20" i="7"/>
  <c r="C20" i="7"/>
  <c r="L19" i="7"/>
  <c r="H19" i="7"/>
  <c r="C19" i="7"/>
  <c r="L18" i="7"/>
  <c r="H18" i="7"/>
  <c r="C18" i="7"/>
  <c r="L17" i="7"/>
  <c r="H17" i="7"/>
  <c r="G17" i="7" s="1"/>
  <c r="C17" i="7"/>
  <c r="L16" i="7"/>
  <c r="H16" i="7"/>
  <c r="C16" i="7"/>
  <c r="L15" i="7"/>
  <c r="H15" i="7"/>
  <c r="C15" i="7"/>
  <c r="L14" i="7"/>
  <c r="H14" i="7"/>
  <c r="C14" i="7"/>
  <c r="M13" i="7"/>
  <c r="L13" i="7" s="1"/>
  <c r="J13" i="7"/>
  <c r="I13" i="7"/>
  <c r="F13" i="7"/>
  <c r="E13" i="7"/>
  <c r="D13" i="7"/>
  <c r="G21" i="7" l="1"/>
  <c r="O21" i="7" s="1"/>
  <c r="G15" i="7"/>
  <c r="O15" i="7" s="1"/>
  <c r="G19" i="7"/>
  <c r="O19" i="7" s="1"/>
  <c r="G23" i="7"/>
  <c r="O23" i="7" s="1"/>
  <c r="G22" i="7"/>
  <c r="O22" i="7" s="1"/>
  <c r="C13" i="7"/>
  <c r="G14" i="7"/>
  <c r="O14" i="7" s="1"/>
  <c r="G18" i="7"/>
  <c r="O18" i="7" s="1"/>
  <c r="G16" i="7"/>
  <c r="O16" i="7" s="1"/>
  <c r="G20" i="7"/>
  <c r="O20" i="7" s="1"/>
  <c r="G24" i="7"/>
  <c r="O24" i="7" s="1"/>
  <c r="O17" i="7"/>
  <c r="H13" i="7"/>
  <c r="G13" i="7" s="1"/>
  <c r="O13" i="7" l="1"/>
  <c r="E56" i="5" l="1"/>
  <c r="E55" i="5"/>
  <c r="E53" i="5"/>
  <c r="E52" i="5"/>
  <c r="E51" i="5"/>
  <c r="E50" i="5"/>
  <c r="E48" i="5"/>
  <c r="E47" i="5"/>
  <c r="E46" i="5"/>
  <c r="E45" i="5"/>
  <c r="D18" i="5"/>
  <c r="E20" i="5"/>
  <c r="C12" i="5"/>
  <c r="D12" i="5" l="1"/>
  <c r="D11" i="5" s="1"/>
  <c r="C18" i="5"/>
  <c r="C11" i="5" s="1"/>
  <c r="E43" i="5"/>
  <c r="E18" i="5" l="1"/>
  <c r="E11" i="5"/>
  <c r="F40" i="4" l="1"/>
  <c r="F39" i="4"/>
  <c r="C39" i="4"/>
  <c r="F38" i="4"/>
  <c r="C38" i="4"/>
  <c r="F37" i="4"/>
  <c r="C37" i="4"/>
  <c r="F36" i="4"/>
  <c r="C36" i="4"/>
  <c r="F35" i="4"/>
  <c r="C35" i="4"/>
  <c r="F34" i="4"/>
  <c r="C34" i="4"/>
  <c r="F33" i="4"/>
  <c r="C33" i="4"/>
  <c r="F32" i="4"/>
  <c r="C32" i="4"/>
  <c r="F31" i="4"/>
  <c r="C31" i="4"/>
  <c r="F30" i="4"/>
  <c r="C30" i="4"/>
  <c r="F29" i="4"/>
  <c r="C29" i="4"/>
  <c r="H28" i="4"/>
  <c r="G28" i="4"/>
  <c r="E28" i="4"/>
  <c r="E27" i="4" s="1"/>
  <c r="D28" i="4"/>
  <c r="D27" i="4" s="1"/>
  <c r="H27" i="4"/>
  <c r="H13" i="4"/>
  <c r="F25" i="4"/>
  <c r="C24" i="4"/>
  <c r="C23" i="4"/>
  <c r="F22" i="4"/>
  <c r="C22" i="4"/>
  <c r="F21" i="4"/>
  <c r="F20" i="4"/>
  <c r="C20" i="4"/>
  <c r="J19" i="4"/>
  <c r="I19" i="4"/>
  <c r="J18" i="4"/>
  <c r="K18" i="4"/>
  <c r="I18" i="4"/>
  <c r="J17" i="4"/>
  <c r="K17" i="4"/>
  <c r="J14" i="4"/>
  <c r="E13" i="4"/>
  <c r="E12" i="4" s="1"/>
  <c r="D13" i="4"/>
  <c r="C13" i="4" l="1"/>
  <c r="I22" i="4"/>
  <c r="I20" i="4"/>
  <c r="D12" i="4"/>
  <c r="C12" i="4" s="1"/>
  <c r="K13" i="4"/>
  <c r="H12" i="4"/>
  <c r="K12" i="4" s="1"/>
  <c r="C27" i="4"/>
  <c r="I14" i="4"/>
  <c r="F17" i="4"/>
  <c r="F28" i="4"/>
  <c r="K14" i="4"/>
  <c r="C17" i="4"/>
  <c r="J20" i="4"/>
  <c r="F26" i="4"/>
  <c r="C28" i="4"/>
  <c r="I17" i="4" l="1"/>
  <c r="F27" i="4"/>
  <c r="J13" i="4"/>
  <c r="F13" i="4"/>
  <c r="I13" i="4" s="1"/>
  <c r="G12" i="4"/>
  <c r="F12" i="4" l="1"/>
  <c r="J12" i="4"/>
  <c r="I12" i="4" l="1"/>
  <c r="L12" i="4"/>
  <c r="G93" i="3"/>
  <c r="H92" i="3"/>
  <c r="G92" i="3"/>
  <c r="H89" i="3"/>
  <c r="G89" i="3"/>
  <c r="H88" i="3"/>
  <c r="G88" i="3"/>
  <c r="G86" i="3"/>
  <c r="H85" i="3"/>
  <c r="G81" i="3"/>
  <c r="G78" i="3"/>
  <c r="H76" i="3"/>
  <c r="G76" i="3"/>
  <c r="H75" i="3"/>
  <c r="G75" i="3"/>
  <c r="H74" i="3"/>
  <c r="G74" i="3"/>
  <c r="H73" i="3"/>
  <c r="G73" i="3"/>
  <c r="G72" i="3"/>
  <c r="G71" i="3"/>
  <c r="H70" i="3"/>
  <c r="G70" i="3"/>
  <c r="G69" i="3"/>
  <c r="H69" i="3"/>
  <c r="H68" i="3"/>
  <c r="G68" i="3"/>
  <c r="H67" i="3"/>
  <c r="G67" i="3"/>
  <c r="H66" i="3"/>
  <c r="G66" i="3"/>
  <c r="H65" i="3"/>
  <c r="G65" i="3"/>
  <c r="H64" i="3"/>
  <c r="G64" i="3"/>
  <c r="H62" i="3"/>
  <c r="G59" i="3"/>
  <c r="H59" i="3"/>
  <c r="H55" i="3"/>
  <c r="G55" i="3"/>
  <c r="H54" i="3"/>
  <c r="G54" i="3"/>
  <c r="H53" i="3"/>
  <c r="G53" i="3"/>
  <c r="H52" i="3"/>
  <c r="G52" i="3"/>
  <c r="H51" i="3"/>
  <c r="G50" i="3"/>
  <c r="H50" i="3"/>
  <c r="H49" i="3"/>
  <c r="G48" i="3"/>
  <c r="H48" i="3"/>
  <c r="H47" i="3"/>
  <c r="G47" i="3"/>
  <c r="H46" i="3"/>
  <c r="G46" i="3"/>
  <c r="H45" i="3"/>
  <c r="G45" i="3"/>
  <c r="H44" i="3"/>
  <c r="G44" i="3"/>
  <c r="H43" i="3"/>
  <c r="G43" i="3"/>
  <c r="H35" i="3"/>
  <c r="G35" i="3"/>
  <c r="H34" i="3"/>
  <c r="G34" i="3"/>
  <c r="H33" i="3"/>
  <c r="G33" i="3"/>
  <c r="H32" i="3"/>
  <c r="G32" i="3"/>
  <c r="H31" i="3"/>
  <c r="G31" i="3"/>
  <c r="H29" i="3"/>
  <c r="H28" i="3"/>
  <c r="H26" i="3"/>
  <c r="G26" i="3"/>
  <c r="H25" i="3"/>
  <c r="G25" i="3"/>
  <c r="H24" i="3"/>
  <c r="G24" i="3"/>
  <c r="H23" i="3"/>
  <c r="G23" i="3"/>
  <c r="H22" i="3"/>
  <c r="G22" i="3"/>
  <c r="G17" i="3"/>
  <c r="G95" i="3" l="1"/>
  <c r="H80" i="3"/>
  <c r="G30" i="3"/>
  <c r="H20" i="3"/>
  <c r="G56" i="3"/>
  <c r="G62" i="3"/>
  <c r="H72" i="3"/>
  <c r="H79" i="3"/>
  <c r="H81" i="3"/>
  <c r="H86" i="3"/>
  <c r="H90" i="3"/>
  <c r="G98" i="3"/>
  <c r="H78" i="3"/>
  <c r="G20" i="3"/>
  <c r="G27" i="3"/>
  <c r="G28" i="3"/>
  <c r="H77" i="3"/>
  <c r="G80" i="3"/>
  <c r="H83" i="3"/>
  <c r="G90" i="3"/>
  <c r="G96" i="3"/>
  <c r="H16" i="3"/>
  <c r="H30" i="3"/>
  <c r="G37" i="3"/>
  <c r="G40" i="3"/>
  <c r="H17" i="3"/>
  <c r="G79" i="3"/>
  <c r="H27" i="3"/>
  <c r="G41" i="3"/>
  <c r="G49" i="3"/>
  <c r="G51" i="3"/>
  <c r="H71" i="3"/>
  <c r="H61" i="3"/>
  <c r="H93" i="3"/>
  <c r="G29" i="3"/>
  <c r="G77" i="3"/>
  <c r="G83" i="3"/>
  <c r="G85" i="3"/>
  <c r="G38" i="3"/>
  <c r="G19" i="3"/>
  <c r="G61" i="3"/>
  <c r="G36" i="3" l="1"/>
  <c r="H19" i="3"/>
  <c r="H57" i="3"/>
  <c r="G16" i="3"/>
  <c r="H38" i="3"/>
  <c r="G58" i="3"/>
  <c r="G57" i="3"/>
  <c r="H37" i="3"/>
  <c r="H40" i="3"/>
  <c r="H41" i="3"/>
  <c r="H58" i="3"/>
  <c r="H36" i="3" l="1"/>
  <c r="H15" i="3"/>
  <c r="G15" i="3"/>
  <c r="H14" i="3" l="1"/>
  <c r="G14" i="3"/>
  <c r="H13" i="3" l="1"/>
  <c r="H12" i="3"/>
  <c r="G13" i="3"/>
  <c r="G12" i="3"/>
  <c r="E25" i="2" l="1"/>
  <c r="E24" i="2"/>
  <c r="E18" i="2"/>
  <c r="E17" i="2"/>
  <c r="E14" i="2" l="1"/>
  <c r="E13" i="2"/>
  <c r="E15" i="2"/>
  <c r="E12" i="2" l="1"/>
  <c r="E11" i="2"/>
</calcChain>
</file>

<file path=xl/comments1.xml><?xml version="1.0" encoding="utf-8"?>
<comments xmlns="http://schemas.openxmlformats.org/spreadsheetml/2006/main">
  <authors>
    <author>trantheson</author>
  </authors>
  <commentList>
    <comment ref="B38" authorId="0" shapeId="0">
      <text>
        <r>
          <rPr>
            <b/>
            <sz val="9"/>
            <color indexed="81"/>
            <rFont val="Tahoma"/>
            <family val="2"/>
          </rPr>
          <t>trantheson:</t>
        </r>
        <r>
          <rPr>
            <sz val="9"/>
            <color indexed="81"/>
            <rFont val="Tahoma"/>
            <family val="2"/>
          </rPr>
          <t xml:space="preserve">
Chi các dự án NTM
</t>
        </r>
      </text>
    </comment>
    <comment ref="B39" authorId="0" shapeId="0">
      <text>
        <r>
          <rPr>
            <b/>
            <sz val="9"/>
            <color indexed="81"/>
            <rFont val="Tahoma"/>
            <family val="2"/>
          </rPr>
          <t>trantheson:</t>
        </r>
        <r>
          <rPr>
            <sz val="9"/>
            <color indexed="81"/>
            <rFont val="Tahoma"/>
            <family val="2"/>
          </rPr>
          <t xml:space="preserve">
Chi các dự án NTM
</t>
        </r>
      </text>
    </comment>
  </commentList>
</comments>
</file>

<file path=xl/sharedStrings.xml><?xml version="1.0" encoding="utf-8"?>
<sst xmlns="http://schemas.openxmlformats.org/spreadsheetml/2006/main" count="2634" uniqueCount="538">
  <si>
    <t>STT</t>
  </si>
  <si>
    <t>NỘI DUNG</t>
  </si>
  <si>
    <t xml:space="preserve">DỰ TOÁN </t>
  </si>
  <si>
    <t>QUYẾT TOÁN</t>
  </si>
  <si>
    <t>SO SÁNH (%)</t>
  </si>
  <si>
    <t>A</t>
  </si>
  <si>
    <t>B</t>
  </si>
  <si>
    <t>3=2/1</t>
  </si>
  <si>
    <t>TỔNG NGUỒN THU NSĐP</t>
  </si>
  <si>
    <t>Thu ngân sách địa phương được hưởng theo phân cấp</t>
  </si>
  <si>
    <t>-</t>
  </si>
  <si>
    <t>Thu NSĐP được hưởng 100%</t>
  </si>
  <si>
    <t xml:space="preserve">Thu NSĐP hưởng từ các khoản thu phân chia </t>
  </si>
  <si>
    <t>Thu bổ sung từ NSTW</t>
  </si>
  <si>
    <t>Thu bổ sung cân đối</t>
  </si>
  <si>
    <t>Thu bổ sung có mục tiêu</t>
  </si>
  <si>
    <t>Thu từ quỹ dự trữ tài chính</t>
  </si>
  <si>
    <t>Thu kết dư</t>
  </si>
  <si>
    <t>Thu chuyển nguồn từ năm trước chuyển sang</t>
  </si>
  <si>
    <t>TỔNG CHI NSĐP</t>
  </si>
  <si>
    <t> I</t>
  </si>
  <si>
    <t>Chi đầu tư phát triển</t>
  </si>
  <si>
    <t>Chi thường xuyên</t>
  </si>
  <si>
    <t>Chi bổ sung quỹ dự trữ tài chính</t>
  </si>
  <si>
    <t>Dự phòng ngân sách</t>
  </si>
  <si>
    <t>Chi tạo nguồn, điều chỉnh tiền lương</t>
  </si>
  <si>
    <t>II</t>
  </si>
  <si>
    <t>Chi các chương trình mục tiêu</t>
  </si>
  <si>
    <t>Chi các chương trình mục tiêu quốc gia</t>
  </si>
  <si>
    <t>Chi các chương trình mục tiêu, nhiệm vụ</t>
  </si>
  <si>
    <t>III</t>
  </si>
  <si>
    <t>Chi chuyển nguồn sang năm sau</t>
  </si>
  <si>
    <t>C</t>
  </si>
  <si>
    <t>BỘI CHI NSĐP/ BỘI THU NSĐP/KẾT DƯ NSĐP</t>
  </si>
  <si>
    <t>D</t>
  </si>
  <si>
    <t>CHI TRẢ NỢ GỐC CỦA NSĐP</t>
  </si>
  <si>
    <t xml:space="preserve">Từ nguồn vay để trả nợ gốc </t>
  </si>
  <si>
    <t>2 </t>
  </si>
  <si>
    <t>Từ nguồn bội thu, tăng thu, tiết kiệm chi, kết dư ngân sách cấp tỉnh</t>
  </si>
  <si>
    <t>Đ</t>
  </si>
  <si>
    <t>TỔNG MỨC VAY CỦA NSĐP</t>
  </si>
  <si>
    <t>Vay để bù đắp bội chi</t>
  </si>
  <si>
    <t>Vay để trả nợ gốc</t>
  </si>
  <si>
    <t>E</t>
  </si>
  <si>
    <t>TỔNG MỨC DƯ NỢ VAY CUỐI NĂM CỦA NSĐP</t>
  </si>
  <si>
    <t>Biểu số 62/CK-NSNN</t>
  </si>
  <si>
    <t>ỦY BAN NHÂN DÂN</t>
  </si>
  <si>
    <t>TỈNH ĐỒNG NAI</t>
  </si>
  <si>
    <t>Bổ sung khác</t>
  </si>
  <si>
    <t>Thu bổ sung từ nguồn ngân sách địa phương</t>
  </si>
  <si>
    <t>Các khoản thu quản lý qua ngân sách</t>
  </si>
  <si>
    <t>Ghi thu học phí</t>
  </si>
  <si>
    <t>Các khoản huy động đóng góp XDCS hạ tầng</t>
  </si>
  <si>
    <t>Thu xổ số kiến thiết</t>
  </si>
  <si>
    <t>IV</t>
  </si>
  <si>
    <t>Các khoản chi quản lý qua ngân sách</t>
  </si>
  <si>
    <t>Chi trả tạm ứng kho bạc nhà nước</t>
  </si>
  <si>
    <t>Thu kết dư ngân sách năm trước</t>
  </si>
  <si>
    <t>Thu huy động đầu tư theo Khoản 3 Điều 8</t>
  </si>
  <si>
    <t>Thu viện trợ (không kể viện trợ về cho vay lại)</t>
  </si>
  <si>
    <t>Thu ngân sách cấp dưới nộp lên</t>
  </si>
  <si>
    <t>Ghi thu phí bảo trì đường bộ</t>
  </si>
  <si>
    <t>Các khoản huy động đóng góp khác</t>
  </si>
  <si>
    <t>Thu chuyển nguồn</t>
  </si>
  <si>
    <t>Chi nộp ngân sách cấp trên</t>
  </si>
  <si>
    <t>Chi bổ sung ngân sách cấp dưới</t>
  </si>
  <si>
    <t>Chi chuyển nguồn</t>
  </si>
  <si>
    <t>1</t>
  </si>
  <si>
    <t>2</t>
  </si>
  <si>
    <t>Chi NSĐP</t>
  </si>
  <si>
    <t>PL06-Biểu 54</t>
  </si>
  <si>
    <t>Chi trả nợ các khoản do chính quyền địa phương vay</t>
  </si>
  <si>
    <t>Biểu số 63/CK-NSNN</t>
  </si>
  <si>
    <t>DỰ TOÁN</t>
  </si>
  <si>
    <t>SO SÁNH</t>
  </si>
  <si>
    <t>Tổng thu NSNN</t>
  </si>
  <si>
    <t>Thu NSĐP</t>
  </si>
  <si>
    <t>4</t>
  </si>
  <si>
    <t>5=3/1</t>
  </si>
  <si>
    <t>6=4/2</t>
  </si>
  <si>
    <t>TỔNG CỘNG (A+B+C+D)</t>
  </si>
  <si>
    <t>TỔNG THU NSNN</t>
  </si>
  <si>
    <t>I</t>
  </si>
  <si>
    <t>Thu nội địa</t>
  </si>
  <si>
    <t xml:space="preserve">Thu từ khu vực DNNN </t>
  </si>
  <si>
    <t>Thuế giá trị gia tăng</t>
  </si>
  <si>
    <t>+</t>
  </si>
  <si>
    <t>Thuế giá trị gia tăng hàng sản xuất - kinh doanh trong nước</t>
  </si>
  <si>
    <t>Thuế giá trị gia tăng hàng nhập khẩu</t>
  </si>
  <si>
    <t>Thuế tiêu thụ đặc biệt</t>
  </si>
  <si>
    <t>Thuế tiêu thụ đặc biệt hàng sản xuất trong nước</t>
  </si>
  <si>
    <t>Thuế tiêu thụ đặc biệt hàng nhập khẩu</t>
  </si>
  <si>
    <t>Thuế xuất khẩu, thuế nhập khẩu, thuế bảo vệ môi trường, thuế tiêu thụ đặc biệt từ lĩnh vực xuất khẩu</t>
  </si>
  <si>
    <t>Thuế nhập khẩu</t>
  </si>
  <si>
    <t>Thuế bổ sung đối với hàng hóa nhập khẩu vào Việt Nam</t>
  </si>
  <si>
    <t>Thuế bảo vệ môi trường do cơ quan Hải quan thực hiện</t>
  </si>
  <si>
    <t>Thu khác hải quan</t>
  </si>
  <si>
    <t>Thuế thu nhập doanh nghiệp</t>
  </si>
  <si>
    <t>Thu từ thu nhập sau thuế</t>
  </si>
  <si>
    <t>Thuế tài nguyên</t>
  </si>
  <si>
    <t>Thuế môn bài</t>
  </si>
  <si>
    <t>Thuế thu nhập cá nhân</t>
  </si>
  <si>
    <t>Thuế nhà đất - thuế sử dụng đất phi nông nghiệp</t>
  </si>
  <si>
    <t>Thuế sử dụng đất nông nghiệp</t>
  </si>
  <si>
    <t>Thuế chuyển quyền sử dụng đất</t>
  </si>
  <si>
    <t>Thu khác về thuế</t>
  </si>
  <si>
    <t>Thu từ  khu vực doanh nghiệp có vốn ĐTNN</t>
  </si>
  <si>
    <t>Thu tiền mặt đất, mặt nước, mặt biển</t>
  </si>
  <si>
    <t xml:space="preserve">Thu từ khu vực kinh tế ngoài quốc doanh </t>
  </si>
  <si>
    <t>Thuế BVMT do cơ quan thuế thực hiện</t>
  </si>
  <si>
    <t>Lệ phí trước bạ</t>
  </si>
  <si>
    <t>Thu phí, lệ phí</t>
  </si>
  <si>
    <t>Thuế sử dụng đất phi nông nghiệp</t>
  </si>
  <si>
    <t>Tiền cho thuê đất, thuê mặt nước (không kể thu từ khu vực đầu tư nước ngoài)</t>
  </si>
  <si>
    <t>Thu tiền sử dụng đất</t>
  </si>
  <si>
    <t>Tiền cho thuê và tiền bán nhà ở thuộc sở hữu nhà nước</t>
  </si>
  <si>
    <t xml:space="preserve">Thu từ hoạt động xổ số kiến thiết </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</si>
  <si>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</si>
  <si>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</si>
  <si>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</si>
  <si>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</si>
  <si>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 tại xã</t>
  </si>
  <si>
    <t>Thu từ dầu thô</t>
  </si>
  <si>
    <t>Thu từ hoạt động xuất nhập khẩu</t>
  </si>
  <si>
    <t>Thuế bảo vệ môi trường thu từ hàng hóa nhập khẩu</t>
  </si>
  <si>
    <t xml:space="preserve">Thuế giá trị gia tăng thu từ hàng hóa nhập khẩu </t>
  </si>
  <si>
    <t>Thu viện trợ</t>
  </si>
  <si>
    <t>THU TỪ QUỸ DỰ TRỮ TÀI CHÍNH</t>
  </si>
  <si>
    <t>THU KẾT DƯ NĂM TRƯỚC</t>
  </si>
  <si>
    <t>THU CHUYỂN NGUỒN TỪ NĂM TRƯỚC CHUYỂN SANG</t>
  </si>
  <si>
    <t>Thu huy động đầu tư theo khoản 3 điều 8</t>
  </si>
  <si>
    <t>F</t>
  </si>
  <si>
    <t>Thu bổ sung từ các cấp ngân sách</t>
  </si>
  <si>
    <t>Thu bổ sung từ ngân sách Trung ương</t>
  </si>
  <si>
    <t>Thu bổ sung từ ngân sách địa phương</t>
  </si>
  <si>
    <t>Thu từ ngân sách cấp dưới nộp lên</t>
  </si>
  <si>
    <t>Biểu số 64/CK-NSNN</t>
  </si>
  <si>
    <t>BAO GỒM</t>
  </si>
  <si>
    <t>NGÂN SÁCH CẤP TỈNH</t>
  </si>
  <si>
    <t>NGÂN SÁCH HUYỆN</t>
  </si>
  <si>
    <t>NGÂN SÁCH  HUYỆN</t>
  </si>
  <si>
    <t>NSĐP</t>
  </si>
  <si>
    <t>NS CẤP TỈNH</t>
  </si>
  <si>
    <t>NS HUYỆN</t>
  </si>
  <si>
    <t>1=2+3</t>
  </si>
  <si>
    <t>3</t>
  </si>
  <si>
    <t>4=5+6</t>
  </si>
  <si>
    <t>5</t>
  </si>
  <si>
    <t>6</t>
  </si>
  <si>
    <t>7=4/1</t>
  </si>
  <si>
    <t>8=5/2</t>
  </si>
  <si>
    <t>9=6/3</t>
  </si>
  <si>
    <t>Tổng số chi ngân sách</t>
  </si>
  <si>
    <t>CHI CÂN ĐỐI NSĐP</t>
  </si>
  <si>
    <t>Chi đầu tư phát triển</t>
  </si>
  <si>
    <t>Trong đó: - Chi giáo dục đào tạo và dạy nghề</t>
  </si>
  <si>
    <t xml:space="preserve">                   - Chi khoa học và công nghệ</t>
  </si>
  <si>
    <t>Chi thường xuyên</t>
  </si>
  <si>
    <t>Chi trả nợ gốc và lãi các khỏan tiền huy động cho đầu tư theo khỏan 3 Điều 8 Luật NSNN</t>
  </si>
  <si>
    <t>Chi trả phí và vốn tạm ứng KBNN</t>
  </si>
  <si>
    <t>V</t>
  </si>
  <si>
    <t>Chi bổ sung quỹ dự trữ Tài chính</t>
  </si>
  <si>
    <t>VI</t>
  </si>
  <si>
    <t>Dự phòng</t>
  </si>
  <si>
    <t>VII</t>
  </si>
  <si>
    <t>Chi tạo nguồn cải cách tiền lương</t>
  </si>
  <si>
    <t>VIII</t>
  </si>
  <si>
    <t>IX</t>
  </si>
  <si>
    <t>Chi bổ sung cho ngân sách cấp dưới</t>
  </si>
  <si>
    <t>CHI CÁC CHƯƠNG TRÌNH MỤC TIÊU</t>
  </si>
  <si>
    <t>Chi chương trình mục tiêu quốc gia</t>
  </si>
  <si>
    <t>Chương trình MTQG y tế</t>
  </si>
  <si>
    <t>Chương trình MTQG việc làm và dạy nghề</t>
  </si>
  <si>
    <t>Chương trình DS và KH hóa gia đình</t>
  </si>
  <si>
    <t>Chương trình phòng chống một số bệnh xã hội, bệnh dịch nguy hiểm và HIV/AIDS</t>
  </si>
  <si>
    <t>Chương trình văn hóa</t>
  </si>
  <si>
    <t>Chương trình QG-PC ma túy</t>
  </si>
  <si>
    <t>Chương trình QG-PC tội phạm</t>
  </si>
  <si>
    <t>Chương trình vệ sinh an toàn thực phẩm</t>
  </si>
  <si>
    <t>Chương trình MTQG xây dựng nông thôn mới</t>
  </si>
  <si>
    <t>Chương trình 135</t>
  </si>
  <si>
    <t>Chương trình 134</t>
  </si>
  <si>
    <t>CHI CHUYỂN NGUỒN SANG NĂM SAU</t>
  </si>
  <si>
    <t>Biểu số 65/CK-NSNN</t>
  </si>
  <si>
    <t xml:space="preserve">CHI BỔ SUNG CHO NGÂN SÁCH HUYỆN </t>
  </si>
  <si>
    <t>Bổ sung cân đối</t>
  </si>
  <si>
    <t>Bổ sung có mục tiêu</t>
  </si>
  <si>
    <t>Tr.đó: + Bằng nguồn vốn trong nước</t>
  </si>
  <si>
    <t xml:space="preserve">           + Bằng nguồn vốn vay nợ nước ngoài</t>
  </si>
  <si>
    <t>Bổ sung khác</t>
  </si>
  <si>
    <t>CHI NGÂN SÁCH CẤP TỈNH THEO LĨNH VỰC</t>
  </si>
  <si>
    <t>Trong đó:</t>
  </si>
  <si>
    <t>Trong đó</t>
  </si>
  <si>
    <t>Chi đầu tư cho các dự án</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</si>
  <si>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</si>
  <si>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</si>
  <si>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</si>
  <si>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</si>
  <si>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</si>
  <si>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</si>
  <si>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</si>
  <si>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</si>
  <si>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</si>
  <si>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</si>
  <si>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và hỗ trợ vốn cho doanh nghiệp cung cấp sản phẩm, dịch vụ công ích do Nhà nước đặt hàng, các tổ chức kinh tế, các tổ chức tài chính của địa phương theo quy định của pháp luật</t>
  </si>
  <si>
    <t>Chi từ nguồn thu tiền sử dụng đất</t>
  </si>
  <si>
    <t>Chi từ nguồn hỗ trợ có mục tiêu từ NSTW</t>
  </si>
  <si>
    <t>Chi đầu tư XDCB từ nguồn vốn vay ngân hàng Công Thương Việt Nam</t>
  </si>
  <si>
    <t>Chi đầu tư XDCB từ nguồn vốn vay ngân hàng TMCP Đầu tư Phát triển Việt Nam</t>
  </si>
  <si>
    <t>Chi đầu tư phát triển từ nguồn kết dư năm 2015</t>
  </si>
  <si>
    <t>Chi ĐTXDCB từ nguồn xổ số kiến thiết</t>
  </si>
  <si>
    <t>Chi đầu tư phát triển khác</t>
  </si>
  <si>
    <t>Chi văn hóa, thể thao, du lịch</t>
  </si>
  <si>
    <t xml:space="preserve">Chi trả nợ gốc, lãi huy động đầu tư  Khoản 3 Điều 8 Luật NSNN </t>
  </si>
  <si>
    <t>Chi phí trả tạm ứng KBNN</t>
  </si>
  <si>
    <t>CHI CHUYỂN NGUỒN</t>
  </si>
  <si>
    <t xml:space="preserve">ỦY BAN NHÂN DÂN </t>
  </si>
  <si>
    <t>Biểu số 66/CK-NSNN</t>
  </si>
  <si>
    <t>Tên đơn vị</t>
  </si>
  <si>
    <t>TỔNG SỐ</t>
  </si>
  <si>
    <t>CHI CHUYỂN NGUỒN SANG NGÂN SÁCH NĂM SAU</t>
  </si>
  <si>
    <t>Bảo hiểm Xã hội tỉnh Đồng Nai</t>
  </si>
  <si>
    <t>Bệnh viện 7B</t>
  </si>
  <si>
    <t>Bộ chỉ huy Quân sự tỉnh Đồng Nai</t>
  </si>
  <si>
    <t>Công an tỉnh Đồng Nai</t>
  </si>
  <si>
    <t>Công ty TNHH DVDL Hoàng Hà D.L</t>
  </si>
  <si>
    <t>Công ty Cổ phần Cấp nước Đồng Nai</t>
  </si>
  <si>
    <t xml:space="preserve">Cao Văn Tân </t>
  </si>
  <si>
    <t>Cục Thống kê Đồng Nai</t>
  </si>
  <si>
    <t>Đoàn Đại biểu Quốc hội tỉnh Đồng Nai</t>
  </si>
  <si>
    <t>Công ty Cổ phần Đồng Phú Bình</t>
  </si>
  <si>
    <t>Hội Hỗ trợ gia đình liệt sĩ tỉnh Đồng Nai</t>
  </si>
  <si>
    <t>Kho bạc Nhà nước tỉnh Đồng Nai</t>
  </si>
  <si>
    <t>Liên hiệp các tổ chức hữu nghị tỉnh Đồng Nai</t>
  </si>
  <si>
    <t>Sư đoàn 367</t>
  </si>
  <si>
    <t>Ngân hàng Nhà nước Việt Nam - CN Đồng Nai</t>
  </si>
  <si>
    <t>Viện Pháp y tâm thần Trung ương Biên Hòa</t>
  </si>
  <si>
    <t>Quỹ Bảo vệ môi trường tỉnh Đồng Nai</t>
  </si>
  <si>
    <t>Quỹ Hỗ trợ nông dân tỉnh Đồng Nai</t>
  </si>
  <si>
    <t>Cảnh Sát Phòng cháy và Chữa cháy tỉnh Đồng Nai</t>
  </si>
  <si>
    <t xml:space="preserve">Sở Công thương </t>
  </si>
  <si>
    <t>Sở Giao thông Vận tải</t>
  </si>
  <si>
    <t>Sở Khoa học và Công nghệ</t>
  </si>
  <si>
    <t>Sở Lao động Thương binh và Xã hội</t>
  </si>
  <si>
    <t>Sở Thông tin và Truyền thông</t>
  </si>
  <si>
    <t>Tỉnh đoàn Đồng Nai</t>
  </si>
  <si>
    <t>Tổng Công ty Công nghiệp thực phẩm Đồng Nai</t>
  </si>
  <si>
    <t>Trường Đại học Đồng Nai</t>
  </si>
  <si>
    <t>Trường Đại học Lạc Hồng</t>
  </si>
  <si>
    <t>Trường Đại học Công nghệ Đồng Nai</t>
  </si>
  <si>
    <t>Trường Giáo dưỡng số 4</t>
  </si>
  <si>
    <t>Trường Trung cấp nghề cơ điện Đông Nam Bộ</t>
  </si>
  <si>
    <t>Trường Cao đẳng Thống kê II</t>
  </si>
  <si>
    <t>Ủy ban Mặt trận Tổ quốc tỉnh Đồng Nai</t>
  </si>
  <si>
    <t>Văn phòng Tỉnh ủy</t>
  </si>
  <si>
    <t>Vườn Quốc gia Cát Tiên</t>
  </si>
  <si>
    <t>CHI DỰ PHÒNG NGÂN SÁCH</t>
  </si>
  <si>
    <t xml:space="preserve">       ỦY BAN NHÂN DÂN</t>
  </si>
  <si>
    <t>Biểu số 67/CK-NSNN</t>
  </si>
  <si>
    <t xml:space="preserve">         TỈNH ĐỒNG NAI</t>
  </si>
  <si>
    <t>Dự toán</t>
  </si>
  <si>
    <t>Quyết toán</t>
  </si>
  <si>
    <t xml:space="preserve"> So sánh QT/DT</t>
  </si>
  <si>
    <t>Tổng số</t>
  </si>
  <si>
    <t>Bao gồm</t>
  </si>
  <si>
    <t>Trong cân đối</t>
  </si>
  <si>
    <t>Ngoài cân đối</t>
  </si>
  <si>
    <t>Bổ sung cân đối</t>
  </si>
  <si>
    <t>Bổ sung có mục tiêu</t>
  </si>
  <si>
    <t>1=2+3+4</t>
  </si>
  <si>
    <t>5=6+10</t>
  </si>
  <si>
    <t>6=7+8+9</t>
  </si>
  <si>
    <t>10=11+12</t>
  </si>
  <si>
    <t>13=5/1</t>
  </si>
  <si>
    <t>Thành phố Biên Hòa</t>
  </si>
  <si>
    <t>Huyện Trảng Bom</t>
  </si>
  <si>
    <t>Huyện Thống Nhất</t>
  </si>
  <si>
    <t>Huyện Định Quán</t>
  </si>
  <si>
    <t>Huyện Tân Phú</t>
  </si>
  <si>
    <t>Huyện Xuân Lộc</t>
  </si>
  <si>
    <t>Huyện Cẩm Mỹ</t>
  </si>
  <si>
    <t>Huyện Long Thành</t>
  </si>
  <si>
    <t>Huyện Nhơn Trạch</t>
  </si>
  <si>
    <t>Biểu số 68/CK-NSNN</t>
  </si>
  <si>
    <t>Nội dung chi</t>
  </si>
  <si>
    <t>Chia ra</t>
  </si>
  <si>
    <t>CÂN ĐỐI NGÂN SÁCH ĐỊA PHƯƠNG NĂM 2017</t>
  </si>
  <si>
    <t>QUYẾT TOÁN THU NGÂN SÁCH NHÀ NƯỚC NĂM 2017</t>
  </si>
  <si>
    <t>Hoàn thuế GTGT</t>
  </si>
  <si>
    <t>Thu các khoản huy động, đóng góp</t>
  </si>
  <si>
    <t>Thu từ các khoản cho vay của ngân sách</t>
  </si>
  <si>
    <t>Thu khác</t>
  </si>
  <si>
    <t>TỔNG CỘNG (A+B+C+D+)</t>
  </si>
  <si>
    <t>Đơn vị: Triệu đồng</t>
  </si>
  <si>
    <t>Đơn vị: triệu đồng</t>
  </si>
  <si>
    <t>QUYẾT TOÁN CHI NGÂN SÁCH CẤP TỈNH THEO TỪNG LĨNH VỰC NĂM 2017</t>
  </si>
  <si>
    <t>1.10</t>
  </si>
  <si>
    <t>1.11</t>
  </si>
  <si>
    <t>Chi đầu tư khác</t>
  </si>
  <si>
    <t>Chi thường xuyên khác</t>
  </si>
  <si>
    <t>CHI NỘP NGÂN SÁCH CẤP TRÊN</t>
  </si>
  <si>
    <t>QUYẾT TOÁN CHI BỔ SUNG TỪ NGÂN SÁCH CẤP TỈNH CHO NGÂN SÁCH HUYỆN NĂM 2017</t>
  </si>
  <si>
    <t>Chương trình mục tiêu quốc gia Về việc làm</t>
  </si>
  <si>
    <t>0252</t>
  </si>
  <si>
    <t>Dự án hỗ trợ phát triển thị trường lao động</t>
  </si>
  <si>
    <t>0255</t>
  </si>
  <si>
    <t>Dự án đổi mới và phát triển dạy nghề</t>
  </si>
  <si>
    <t>Chương trình mục tiêu quốc gia Nước sạch và Vệ sinh môi trường nông thôn</t>
  </si>
  <si>
    <t>Chương trình mục tiêu quốc gia Dân số và Kế hoạch hoá gia đình</t>
  </si>
  <si>
    <t>0038</t>
  </si>
  <si>
    <t>Dự án đảm bảo hậu cần và cung cấp dịch vụ kế hoạch hoá gia đình</t>
  </si>
  <si>
    <t>Chương trình mục tiêu quốc gia Y tế</t>
  </si>
  <si>
    <t>Chương trình mục tiêu quốc gia Vệ sinh an toàn thực phẩm</t>
  </si>
  <si>
    <t>00181</t>
  </si>
  <si>
    <t>Dự án bảo đảm vệ sinh an toàn thực phẩm trong sản xuất nông, lâm, thủy sản</t>
  </si>
  <si>
    <t>Chương trình mục tiêu quốc gia Phòng, chống HIV/AIDS</t>
  </si>
  <si>
    <t>0412</t>
  </si>
  <si>
    <t>Dự án giám sát dịch HIV/AIDS và can thiệp giảm tác hại dự phòng lây nhiễm HIV</t>
  </si>
  <si>
    <t>Chương trình mục tiêu quốc gia Về văn hoá</t>
  </si>
  <si>
    <t>0093</t>
  </si>
  <si>
    <t>Dự án sưu tầm - bảo tồn và phát huy giá trị các di sản văn hoá phi vật thể của các dân tộc VN</t>
  </si>
  <si>
    <t>0094</t>
  </si>
  <si>
    <t>Dự án tăng cường đầu tư xây dựng, phát triển thiết chế văn hóa thông tin cơ sở vùng sâu, vùng xa</t>
  </si>
  <si>
    <t>Năm trước chuyển sang (Vốn sự nghiệp)</t>
  </si>
  <si>
    <t>…</t>
  </si>
  <si>
    <t>Chương trình mục tiêu quốc gia ….</t>
  </si>
  <si>
    <t>Đầu tư phát triển</t>
  </si>
  <si>
    <t>Kinh phí sự nghiệp</t>
  </si>
  <si>
    <t>Vốn trong nước</t>
  </si>
  <si>
    <t>Vốn ngoài nước</t>
  </si>
  <si>
    <t>(Đính kèm Quyết định số         /QĐ-UBND ngày       /01/2019 của UBND tỉnh Đồng Nai)</t>
  </si>
  <si>
    <t>Đơn vị:  Đồng</t>
  </si>
  <si>
    <t>QUYẾT TOÁN CHI NGÂN SÁCH CẤP TỈNH THEO CHO TỪNG CƠ QUAN, TỔ CHỨC NĂM 2017</t>
  </si>
  <si>
    <t xml:space="preserve">(Kèm theo Quyết định số           /QĐ-UBND ngày        /01/2019 của UBND tỉnh Đồng Nai) </t>
  </si>
  <si>
    <t xml:space="preserve">Dự toán </t>
  </si>
  <si>
    <t>So sánh (%)</t>
  </si>
  <si>
    <r>
      <t xml:space="preserve">Chi đầu tư phát triển </t>
    </r>
    <r>
      <rPr>
        <sz val="8"/>
        <rFont val="Times New Roman"/>
        <family val="1"/>
      </rPr>
      <t>(Không kể chương trình MTQG)</t>
    </r>
  </si>
  <si>
    <r>
      <t xml:space="preserve">Chi thường xuyên </t>
    </r>
    <r>
      <rPr>
        <sz val="8"/>
        <rFont val="Times New Roman"/>
        <family val="1"/>
      </rPr>
      <t>(Không kể chương trình MTQG)</t>
    </r>
  </si>
  <si>
    <t>Chi trả nợ chính quyền địa phương</t>
  </si>
  <si>
    <t xml:space="preserve">Chi bổ sung quỹ dự trữ tài chính </t>
  </si>
  <si>
    <t>Chi chương trình MTQG</t>
  </si>
  <si>
    <t xml:space="preserve">Chi trả nợ lãi do chính quyền địa phương vay </t>
  </si>
  <si>
    <t>Chi chuyển nguồn sang ngân sách năm sau</t>
  </si>
  <si>
    <t>Chi đầu tư phát triển (Không kể chương trình MTQG)</t>
  </si>
  <si>
    <t>Chi thường xuyên (Không kể chương trình MTQG)</t>
  </si>
  <si>
    <t>Chi bổ sung quỹ dự trữ tài chính (2)</t>
  </si>
  <si>
    <t>Lãi</t>
  </si>
  <si>
    <t>Gốc</t>
  </si>
  <si>
    <t>Bỗ sung cân đối</t>
  </si>
  <si>
    <t>Bỗ sung có mục tiêu</t>
  </si>
  <si>
    <t>7=8+9</t>
  </si>
  <si>
    <t>25=12/1</t>
  </si>
  <si>
    <t>26=13/2</t>
  </si>
  <si>
    <t>27=14/3</t>
  </si>
  <si>
    <t>28=15/4</t>
  </si>
  <si>
    <t>29=16/5</t>
  </si>
  <si>
    <t>30=17/6</t>
  </si>
  <si>
    <t>31=18/7</t>
  </si>
  <si>
    <t>32=19/8</t>
  </si>
  <si>
    <t>33=20/9</t>
  </si>
  <si>
    <t>34=22/10</t>
  </si>
  <si>
    <t>35=23/11</t>
  </si>
  <si>
    <t/>
  </si>
  <si>
    <t>CÁC CƠ QUAN TỎ CHỨC</t>
  </si>
  <si>
    <t>1.1</t>
  </si>
  <si>
    <t>Sở, Ban, ngành</t>
  </si>
  <si>
    <t>Ban Bảo vệ - Chăm sóc Sức khỏe cán bộ</t>
  </si>
  <si>
    <t>Ban Đại diện hội người cao tuổi tỉnh Đồng Nai</t>
  </si>
  <si>
    <t>Ban Dân tộc tỉnh Đồng Nai</t>
  </si>
  <si>
    <t>Ban Liên lạc Chiến sỹ cách mạng bị địch bắt tù đày tỉnh Đồng Nai</t>
  </si>
  <si>
    <t>Ban Quản lý các Khu Công nghiệp Đồng Nai</t>
  </si>
  <si>
    <t>Ban Quản lý dự án cạnh tranh ngành chăn nuôi và an toàn thực phẩm</t>
  </si>
  <si>
    <t>Ban Quản lý dự án đầu tư xây dựng tỉnh Đồng Nai</t>
  </si>
  <si>
    <t>Ban Quản lý Khu Công nghệ cao sinh học tỉnh Đồng Nai</t>
  </si>
  <si>
    <t>Bệnh viện Tâm thần Trung ương 2</t>
  </si>
  <si>
    <t>Cơ sở 2 - Trường Đại học Lâm nghiệp</t>
  </si>
  <si>
    <t>Cục Hải Quan Đồng Nai</t>
  </si>
  <si>
    <t>Cục Thi hành án dân sự tỉnh</t>
  </si>
  <si>
    <t>Cục Thuế tỉnh Đồng Nai</t>
  </si>
  <si>
    <t>Đài Khí tượng thủy văn Đồng Nai</t>
  </si>
  <si>
    <t>Hội Chữ thập đỏ tỉnh Đồng Nai</t>
  </si>
  <si>
    <t>Hội Cựu chiến binh tỉnh Đồng Nai</t>
  </si>
  <si>
    <t>Hội Cựu Thanh niên xung phong Đồng Nai</t>
  </si>
  <si>
    <t>Hội Khuyến học tỉnh Đồng Nai</t>
  </si>
  <si>
    <t>Hội Liên hiệp phụ nữ tỉnh Đồng Nai</t>
  </si>
  <si>
    <t>Hội Luật gia Đồng Nai</t>
  </si>
  <si>
    <t>Hội Nạn nhân chất độc Dacam/Dioxin tỉnh Đồng Nai</t>
  </si>
  <si>
    <t>Hội Người mù tỉnh Đồng Nai</t>
  </si>
  <si>
    <t>Hội Nhà báo tỉnh Đồng Nai</t>
  </si>
  <si>
    <t>Hội Nông dân tỉnh Đồng Nai</t>
  </si>
  <si>
    <t>Hội Sinh viên tỉnh Đồng Nai</t>
  </si>
  <si>
    <t>Hội Văn học nghệ thuật Đồng Nai</t>
  </si>
  <si>
    <t>Khu Bảo tồn thiên nhiên - Văn hoá Đồng Nai</t>
  </si>
  <si>
    <t>Liên đoàn Lao động tỉnh</t>
  </si>
  <si>
    <t>Liên hiệp các hội khoa học kỹ thuật Đồng Nai</t>
  </si>
  <si>
    <t>Liên minh hợp tác xã Đồng Nai</t>
  </si>
  <si>
    <t>Lữ đoàn 75</t>
  </si>
  <si>
    <t>Ngân hàng Chính sách Xã hội tỉnh Đồng Nai</t>
  </si>
  <si>
    <t>Nguyễn Sỹ Tuyên</t>
  </si>
  <si>
    <t>Nguyễn Văn Hùng</t>
  </si>
  <si>
    <t>Nhà Thiếu nhi Đồng Nai</t>
  </si>
  <si>
    <t>Phân hiệu Trường Đại học Lâm nghiệp tại tỉnh Đồng Nai</t>
  </si>
  <si>
    <t>Quỹ Bảo trì đường bộ tỉnh Đồng Nai</t>
  </si>
  <si>
    <t>Quỹ Đầu tư phát triển tỉnh Đồng Nai</t>
  </si>
  <si>
    <t>Sở Giáo dục và Đào tạo</t>
  </si>
  <si>
    <t>Sở Kế hoạch và Đầu tư</t>
  </si>
  <si>
    <t>Sở Ngoại vụ Đồng Nai</t>
  </si>
  <si>
    <t>Sở Nội vụ Đồng Nai</t>
  </si>
  <si>
    <t>Sở Nông nghiệp và Phát triển Nông thôn</t>
  </si>
  <si>
    <t>Sở Tài chính Đồng Nai</t>
  </si>
  <si>
    <t>Sở Tài nguyên và Môi trường Đồng Nai</t>
  </si>
  <si>
    <t>Sở Tư pháp tỉnh Đồng Nai</t>
  </si>
  <si>
    <t>Sở Văn hóa Thể thao và Du lịch</t>
  </si>
  <si>
    <t>Sở Xây dựng Đồng Nai</t>
  </si>
  <si>
    <t>Sở Y tế Đồng Nai</t>
  </si>
  <si>
    <t>Sư đoàn 341</t>
  </si>
  <si>
    <t>Sư đoàn bộ binh 302 - QK7</t>
  </si>
  <si>
    <t>Thanh tra tỉnh Đồng Nai</t>
  </si>
  <si>
    <t>Tòa án nhân dân huyện Xuân Lộc</t>
  </si>
  <si>
    <t>Tòa án nhân dân tỉnh Đồng Nai</t>
  </si>
  <si>
    <t>Trại giam Xuân Lộc</t>
  </si>
  <si>
    <t>Trung đoàn 935</t>
  </si>
  <si>
    <t>Trung tâm ứng dụng công nghệ sinh học Đồng Nai</t>
  </si>
  <si>
    <t>Trường Cao đẳng Mỹ thuật Trang trí Đồng Nai</t>
  </si>
  <si>
    <t>Trường Cao đẳng nghề Cơ giới và Thủy lợi</t>
  </si>
  <si>
    <t>Trường Cao đẳng nghề công nghệ cao Đồng Nai</t>
  </si>
  <si>
    <t>Trường Cao đẳng nghề Đồng Nai</t>
  </si>
  <si>
    <t>Trường Cao đẳng nghề Lilama 2</t>
  </si>
  <si>
    <t>Trường Cao đẳng nghề số 8</t>
  </si>
  <si>
    <t>Trường Cao đẳng Y tế</t>
  </si>
  <si>
    <t>Trường Chính trị Đồng Nai</t>
  </si>
  <si>
    <t>Văn phòng Hội đồng nhân dân tỉnh Đồng Nai</t>
  </si>
  <si>
    <t>Văn phòng Ủy ban nhân dân tỉnh Đồng Nai</t>
  </si>
  <si>
    <t>Viện Kiểm sát nhân dân huyện Xuân Lộc</t>
  </si>
  <si>
    <t xml:space="preserve">Viện Kiểm sát nhân dân tỉnh Đồng Nai </t>
  </si>
  <si>
    <t>Trường Cao đẳng Công nghệ và Quản trị Sonadezi</t>
  </si>
  <si>
    <t xml:space="preserve">Ban Quản Lý Di Tích Và Danh Thắng </t>
  </si>
  <si>
    <t xml:space="preserve">Ban Quản Lý Rừng Phòng Hộ Tân Phú </t>
  </si>
  <si>
    <t xml:space="preserve">Bệnh Viện Đa Khoa Đồng Nai </t>
  </si>
  <si>
    <t xml:space="preserve">Bệnh Viện Đa Khoa Thống Nhất </t>
  </si>
  <si>
    <t xml:space="preserve"> Công An Huyện Vĩnh Cửu</t>
  </si>
  <si>
    <t xml:space="preserve">Chi Cục Chăn Nuôi Và Thú Y Đồng Nai </t>
  </si>
  <si>
    <t xml:space="preserve">Chi Cục Kiểm Lâm Tỉnh Đồng Nai </t>
  </si>
  <si>
    <t xml:space="preserve">Chi Cục Thủy Lợi Tỉnh Đồng Nai </t>
  </si>
  <si>
    <t xml:space="preserve">Chi Cục Văn Thư   Lưu Trữ Tỉnh Đồng Nai </t>
  </si>
  <si>
    <t xml:space="preserve">Cơ Sở Điều Trị Nghiện Ma Túy Tỉnh Đồng Nai </t>
  </si>
  <si>
    <t xml:space="preserve">Đài Phát Thanh Và Truyền Hình Đồng Nai </t>
  </si>
  <si>
    <t xml:space="preserve">Nhà Xuất Bản Đồng Nai </t>
  </si>
  <si>
    <t xml:space="preserve">Thanh Tra Sở Giao Thông Vận Tải </t>
  </si>
  <si>
    <t xml:space="preserve">Trung Tâm Đào Tạo Và Sát Hạch Lái Xe Loại 1 </t>
  </si>
  <si>
    <t xml:space="preserve">Trung Tâm Giáo Dục Thường Xuyên Tỉnh </t>
  </si>
  <si>
    <t xml:space="preserve">Trung Tâm Hội Nghị Và Tổ Chức Sự Kiện Tỉnh Đồng Nai </t>
  </si>
  <si>
    <t xml:space="preserve">Trung Tâm Kiểm Định Và Tư Vấn Xây Dựng Đồng Nai </t>
  </si>
  <si>
    <t xml:space="preserve">Trung Tâm Nước Sạch Và Vệ Sinh Môi Trường Nông Thôn </t>
  </si>
  <si>
    <t xml:space="preserve">Trung Tâm Phát Triển Quỹ Đất </t>
  </si>
  <si>
    <t xml:space="preserve">Trung Tâm Huấn Luyện Và Thi Đấu Thể Dục Thể Thao (Đồng Nai) </t>
  </si>
  <si>
    <t xml:space="preserve">Trung Tâm Văn Hóa Tỉnh Đồng Nai </t>
  </si>
  <si>
    <t xml:space="preserve">Trường Trung Cấp Kinh Tế  Kỹ Thuật Đồng Nai </t>
  </si>
  <si>
    <t>Trường Trung Cấp Nghề Kinh Tế  Kỹ Thuật Số 2</t>
  </si>
  <si>
    <t>Ban QLDA chuyên ngành NN&amp;PTNT Total</t>
  </si>
  <si>
    <t>Ban Quản trang tỉnh Đồng Nai Total</t>
  </si>
  <si>
    <t>Khu quản lý đường bộ, đường thủy Đồng Nai Total</t>
  </si>
  <si>
    <t>Trung tâm thoát nước Đồng Nai Total</t>
  </si>
  <si>
    <t>Cấp Sau Qt Còn Dư Chưa Phân Bổ Cho Dự Án</t>
  </si>
  <si>
    <t>Kết Dư  (Nguồn  Hoàn Trả Tạm Ứng Chuyển Sang Năm 2018)</t>
  </si>
  <si>
    <t>Trung tâm xúc tiên du lịch</t>
  </si>
  <si>
    <t>Trung tâm khyến công</t>
  </si>
  <si>
    <t>Trung tâm Xúc tiến thương mại</t>
  </si>
  <si>
    <t>Số Dư Nguồn Cải Cách Tiền Lương Năm 2017 Chuyển Sang Năm 2018</t>
  </si>
  <si>
    <t>Dự toán chưa phân bổ</t>
  </si>
  <si>
    <t>1.2</t>
  </si>
  <si>
    <t>UBND HUYỆN</t>
  </si>
  <si>
    <t>TP. Biên Hòa</t>
  </si>
  <si>
    <t>Vỉnh Cửu</t>
  </si>
  <si>
    <t>Trảng Bom</t>
  </si>
  <si>
    <t>Thống Nhất</t>
  </si>
  <si>
    <t>Định Quán</t>
  </si>
  <si>
    <t>Tân Phú</t>
  </si>
  <si>
    <t>Long Khánh</t>
  </si>
  <si>
    <t>Xuân Lộc</t>
  </si>
  <si>
    <t>Cẩm Mỹ</t>
  </si>
  <si>
    <t>Long Thành</t>
  </si>
  <si>
    <t>Nhơn Trạch</t>
  </si>
  <si>
    <t>1.3</t>
  </si>
  <si>
    <t>Doanh nghiệp</t>
  </si>
  <si>
    <t>Công ty Cổ phần Đầu tư Phát triển Vận tải Vĩnh Phú</t>
  </si>
  <si>
    <t>Công ty Cổ phần Nông Súc sản Đồng Nai</t>
  </si>
  <si>
    <t>Công ty Cổ phần truyền thông Thiên Sơn</t>
  </si>
  <si>
    <t>Công ty TNHH An Khánh Chín</t>
  </si>
  <si>
    <t>Công ty TNHHH MTV An Phương Tâm</t>
  </si>
  <si>
    <t>Công ty TNHH MTV Giống Cây Trồng Số Một</t>
  </si>
  <si>
    <t>Công ty TNHH MTV Khai thác công trình thủy lợi Đồng Nai</t>
  </si>
  <si>
    <t>Công ty TNHH MTV Kim Ngọc Xuyến</t>
  </si>
  <si>
    <t>Công ty TNHH Phúc Đồng Tâm</t>
  </si>
  <si>
    <t>Hợp tác xã dịch vụ vận tải Đoàn Kết</t>
  </si>
  <si>
    <t>Công ty Cổ phần cơ giới và xây lắp số 9</t>
  </si>
  <si>
    <t>1.4</t>
  </si>
  <si>
    <t>Ghi chi</t>
  </si>
  <si>
    <t>Hoàn trả các khoản thu năm trước</t>
  </si>
  <si>
    <t>Trung tâm Phát triển quỹ đất tỉnh Đồng Nai</t>
  </si>
  <si>
    <t>Công ty Ajinomoto Việt Nam</t>
  </si>
  <si>
    <t>Công ty Cổ phần Cảng Đồng Nai</t>
  </si>
  <si>
    <t>Công ty Cổ phần Cơ khí Xây dựng Giao thông</t>
  </si>
  <si>
    <t>Công ty Cổ phần Dầu khí khai thác cảng Phước An</t>
  </si>
  <si>
    <t>Công ty Cổ phần Đầu tư Thái Bình</t>
  </si>
  <si>
    <t>Công ty Cổ phần Đầu tư Tín Nghĩa Á Châu</t>
  </si>
  <si>
    <t>Công ty Cổ phần Đầu tư và Phát triển VRG Long Thành</t>
  </si>
  <si>
    <t>Công ty Cổ phần Đầu tư XD và VLXD Sài Gòn</t>
  </si>
  <si>
    <t>Công ty Cổ phần Địa ốc Thảo Điền</t>
  </si>
  <si>
    <t>Công ty Cổ phần Đô thị Amata Biên Hòa</t>
  </si>
  <si>
    <t>Công ty Cổ phần Sonadezi An Bình</t>
  </si>
  <si>
    <t>Công ty Cổ phần Sonadezi Long Thành</t>
  </si>
  <si>
    <t>Công ty Cổ phần Taekwang Vina Industrial</t>
  </si>
  <si>
    <t>Công ty Cổ phần thành phố du lịch sinh thái Sơn Tiên</t>
  </si>
  <si>
    <t>Công ty Cổ phần Thống Nhất</t>
  </si>
  <si>
    <t>Công ty Cổ phần Tổng Công ty may Đồng Nai</t>
  </si>
  <si>
    <t>Công ty Cổ phần Tổng Công ty Tín Nghĩa</t>
  </si>
  <si>
    <t>Công ty TNHH MTV Tổng Công ty 28</t>
  </si>
  <si>
    <t>Công ty TNHH Sản xuất và Thương mại</t>
  </si>
  <si>
    <t>Công ty TNHH Thương mại VIC</t>
  </si>
  <si>
    <t>Tổng Công ty Đầu tư Phát triển Đô thị và Khu công nghiệp</t>
  </si>
  <si>
    <t xml:space="preserve">CHI TRẢ NỢ LÃI CÁC KHOẢN DO CHÍNH QUYỀN ĐỊA PHƯƠNG VAY </t>
  </si>
  <si>
    <t>CHI HOÀN TRẢ TẠM ỨNG KBNN TRUNG ƯƠNG CÁC NĂM TRƯỚC</t>
  </si>
  <si>
    <t xml:space="preserve">CHI BỔ SUNG QUỸ DỰ TRỮ TÀI CHÍNH </t>
  </si>
  <si>
    <t>CHI TẠO NGUỒN, ĐIỀU CHỈNH TIỀN LƯƠNG</t>
  </si>
  <si>
    <t xml:space="preserve">CHI BỔ SUNG NGÂN SÁCH CẤP DƯỚI </t>
  </si>
  <si>
    <t xml:space="preserve">CHI BỔ SUNG CÓ MỤC TIÊU CHO NGÂN SÁCH CẤP DƯỚI </t>
  </si>
  <si>
    <t>X</t>
  </si>
  <si>
    <r>
      <t>Chi thường xuyên</t>
    </r>
    <r>
      <rPr>
        <sz val="8"/>
        <rFont val="Times New Roman"/>
        <family val="1"/>
      </rPr>
      <t xml:space="preserve"> (Không kể chương trình MTQG)</t>
    </r>
  </si>
  <si>
    <t>(Đính kèm Quyết định số                   /QĐ -UBND ngày           /01/2019 của UBND tỉnh Đồng Nai)</t>
  </si>
  <si>
    <t>(Đính kèm Quyết định số           /QĐ-UBND ngày           /01/2019 của UBND tỉnh Đồng Nai)</t>
  </si>
  <si>
    <t>(Đính kèm Quyết định số          /QĐ-UBND ngày        /01/2019 của UBND tỉnh Đồng Nai)</t>
  </si>
  <si>
    <t>QUYẾT TOÁN CHI NGÂN SÁCH ĐỊA PHƯƠNG, CHI NGÂN SÁCH CẤP TỈNH VÀ CHI NGÂN SÁCH HUYỆN THEO CƠ CẤU CHI NĂM 2017</t>
  </si>
  <si>
    <t>Đơn vị; Triệu đồng</t>
  </si>
  <si>
    <t>(Đính kèm Quyết định số          /QĐ-UBND ngày      /01/2019 của UBND tỉnh Đồng Nai)</t>
  </si>
  <si>
    <t>Huyện Vĩnh Cửu</t>
  </si>
  <si>
    <t>Thị xã Long Khánh</t>
  </si>
  <si>
    <t>QUYẾT TOÁN CHI CHƯƠNG TRÌNH MỤC TIÊU QUỐC GIA NGÂN SÁCH CẤP TỈNH VÀ NGÂN SÁCH HUYỆN NĂM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</si>
</sst>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_-;\-* #,##0_-;_-* &quot;-&quot;??_-;_-@_-"/>
    <numFmt numFmtId="166" formatCode="_-* #,##0.00_-;\-* #,##0.00_-;_-* &quot;-&quot;??_-;_-@_-"/>
  </numFmts>
  <fonts count="41" x14ac:knownFonts="1">
    <font>
      <sz val="11"/>
      <color theme="1"/>
      <name val="Calibri"/>
      <family val="2"/>
      <scheme val="minor"/>
    </font>
    <font>
      <sz val="11"/>
      <color theme="1"/>
      <name val="Times New Roman"/>
      <family val="1"/>
    </font>
    <font>
      <i/>
      <sz val="11"/>
      <color rgb="FF000000"/>
      <name val="Times New Roman"/>
      <family val="1"/>
    </font>
    <font>
      <b/>
      <sz val="11"/>
      <name val="Times New Roman"/>
      <family val="1"/>
    </font>
    <font>
      <sz val="11"/>
      <name val="Times New Roman"/>
      <family val="1"/>
    </font>
    <font>
      <i/>
      <sz val="11"/>
      <color theme="1"/>
      <name val="Times New Roman"/>
      <family val="1"/>
    </font>
    <font>
      <b/>
      <sz val="11"/>
      <color theme="1"/>
      <name val="Times New Roman"/>
      <family val="1"/>
    </font>
    <font>
      <sz val="11"/>
      <color theme="1"/>
      <name val="Calibri"/>
      <family val="2"/>
      <scheme val="minor"/>
    </font>
    <font>
      <sz val="13"/>
      <name val=".VnTime"/>
      <family val="2"/>
    </font>
    <font>
      <sz val="12"/>
      <name val="Times New Roman"/>
      <family val="1"/>
    </font>
    <font>
      <b/>
      <sz val="14"/>
      <color rgb="FF000000"/>
      <name val="Times New Roman"/>
      <family val="1"/>
    </font>
    <font>
      <b/>
      <sz val="11"/>
      <color rgb="FF000000"/>
      <name val="Times New Roman"/>
      <family val="1"/>
    </font>
    <font>
      <i/>
      <sz val="11"/>
      <name val="Times New Roman"/>
      <family val="1"/>
    </font>
    <font>
      <b/>
      <i/>
      <sz val="11"/>
      <name val="Times New Roman"/>
      <family val="1"/>
    </font>
    <font>
      <sz val="10"/>
      <color theme="1"/>
      <name val="Times New Roman"/>
      <family val="1"/>
    </font>
    <font>
      <i/>
      <sz val="10"/>
      <color theme="1"/>
      <name val="Times New Roman"/>
      <family val="1"/>
    </font>
    <font>
      <b/>
      <sz val="13"/>
      <color rgb="FF000000"/>
      <name val="Times New Roman"/>
      <family val="1"/>
    </font>
    <font>
      <b/>
      <sz val="10"/>
      <name val="Times New Roman"/>
      <family val="1"/>
    </font>
    <font>
      <b/>
      <sz val="10"/>
      <color theme="1"/>
      <name val="Times New Roman"/>
      <family val="1"/>
    </font>
    <font>
      <sz val="10"/>
      <name val="Times New Roman"/>
      <family val="1"/>
    </font>
    <font>
      <sz val="10"/>
      <name val="Arial"/>
      <family val="2"/>
    </font>
    <font>
      <b/>
      <sz val="9"/>
      <name val="Times New Roman"/>
      <family val="1"/>
    </font>
    <font>
      <sz val="9"/>
      <name val="Times New Roman"/>
      <family val="1"/>
    </font>
    <font>
      <sz val="12"/>
      <name val=".VnTime"/>
      <family val="2"/>
    </font>
    <font>
      <b/>
      <sz val="9"/>
      <color indexed="81"/>
      <name val="Tahoma"/>
      <family val="2"/>
    </font>
    <font>
      <sz val="9"/>
      <color indexed="81"/>
      <name val="Tahoma"/>
      <family val="2"/>
    </font>
    <font>
      <b/>
      <sz val="12"/>
      <color theme="1"/>
      <name val="Times New Roman"/>
      <family val="1"/>
    </font>
    <font>
      <sz val="8"/>
      <color theme="1"/>
      <name val="Times New Roman"/>
      <family val="1"/>
    </font>
    <font>
      <b/>
      <sz val="8"/>
      <color theme="1"/>
      <name val="Times New Roman"/>
      <family val="1"/>
    </font>
    <font>
      <i/>
      <sz val="8"/>
      <color theme="1"/>
      <name val="Times New Roman"/>
      <family val="1"/>
    </font>
    <font>
      <i/>
      <sz val="10"/>
      <color rgb="FF000000"/>
      <name val="Times New Roman"/>
      <family val="1"/>
    </font>
    <font>
      <sz val="11"/>
      <color rgb="FF000000"/>
      <name val="Times New Roman"/>
      <family val="1"/>
    </font>
    <font>
      <b/>
      <sz val="8"/>
      <color rgb="FF000000"/>
      <name val="Times New Roman"/>
      <family val="1"/>
    </font>
    <font>
      <b/>
      <sz val="10"/>
      <color rgb="FF000000"/>
      <name val="Times New Roman"/>
      <family val="1"/>
    </font>
    <font>
      <sz val="12"/>
      <color theme="1"/>
      <name val="Times New Roman"/>
      <family val="1"/>
    </font>
    <font>
      <sz val="10"/>
      <color rgb="FFFF0000"/>
      <name val="Times New Roman"/>
      <family val="1"/>
    </font>
    <font>
      <b/>
      <sz val="8"/>
      <name val="Times New Roman"/>
      <family val="1"/>
    </font>
    <font>
      <sz val="8"/>
      <name val="Times New Roman"/>
      <family val="1"/>
    </font>
    <font>
      <sz val="8"/>
      <color rgb="FF000000"/>
      <name val="Times New Roman"/>
      <family val="1"/>
    </font>
    <font>
      <i/>
      <sz val="12"/>
      <color rgb="FF000000"/>
      <name val="Times New Roman"/>
      <family val="1"/>
    </font>
    <font>
      <i/>
      <sz val="12"/>
      <color theme="1"/>
      <name val="Times New Roman"/>
      <family val="1"/>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diagonal/>
    </border>
    <border>
      <left style="thin">
        <color indexed="64"/>
      </left>
      <right style="thin">
        <color indexed="64"/>
      </right>
      <top style="thin">
        <color theme="0" tint="-0.14996795556505021"/>
      </top>
      <bottom style="thin">
        <color indexed="64"/>
      </bottom>
      <diagonal/>
    </border>
  </borders>
  <cellStyleXfs count="8">
    <xf numFmtId="0" fontId="0" fillId="0" borderId="0"/>
    <xf numFmtId="43" fontId="7" fillId="0" borderId="0" applyFont="0" applyFill="0" applyBorder="0" applyAlignment="0" applyProtection="0"/>
    <xf numFmtId="9" fontId="7" fillId="0" borderId="0" applyFont="0" applyFill="0" applyBorder="0" applyAlignment="0" applyProtection="0"/>
    <xf numFmtId="0" fontId="8" fillId="0" borderId="0"/>
    <xf numFmtId="0" fontId="20" fillId="0" borderId="0"/>
    <xf numFmtId="0" fontId="23" fillId="0" borderId="0"/>
    <xf numFmtId="9" fontId="23" fillId="0" borderId="0" applyFont="0" applyFill="0" applyBorder="0" applyAlignment="0" applyProtection="0"/>
    <xf numFmtId="166" fontId="23" fillId="0" borderId="0" applyFont="0" applyFill="0" applyBorder="0" applyAlignment="0" applyProtection="0"/>
  </cellStyleXfs>
  <cellXfs count="240">
    <xf numFmtId="0" fontId="0" fillId="0" borderId="0" xfId="0"/>
    <xf numFmtId="0" fontId="1" fillId="0" borderId="0" xfId="0" applyFont="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1" fillId="0" borderId="0" xfId="0" applyFont="1" applyAlignment="1">
      <alignment vertical="top"/>
    </xf>
    <xf numFmtId="164" fontId="1" fillId="0" borderId="0" xfId="1" applyNumberFormat="1" applyFont="1"/>
    <xf numFmtId="164" fontId="1" fillId="0" borderId="0" xfId="1" applyNumberFormat="1" applyFont="1" applyAlignment="1">
      <alignment vertical="top"/>
    </xf>
    <xf numFmtId="164" fontId="4" fillId="0" borderId="1" xfId="1" applyNumberFormat="1" applyFont="1" applyBorder="1" applyAlignment="1">
      <alignment vertical="center" wrapText="1"/>
    </xf>
    <xf numFmtId="164" fontId="3" fillId="0" borderId="1" xfId="1" applyNumberFormat="1" applyFont="1" applyBorder="1" applyAlignment="1">
      <alignment horizontal="center" vertical="center" wrapText="1"/>
    </xf>
    <xf numFmtId="164" fontId="3" fillId="0" borderId="1" xfId="1" applyNumberFormat="1" applyFont="1" applyBorder="1" applyAlignment="1">
      <alignment vertical="center" wrapText="1"/>
    </xf>
    <xf numFmtId="3" fontId="3" fillId="0" borderId="1" xfId="3" applyNumberFormat="1" applyFont="1" applyFill="1" applyBorder="1" applyAlignment="1">
      <alignment vertical="center" wrapText="1"/>
    </xf>
    <xf numFmtId="3" fontId="4" fillId="0" borderId="1" xfId="3" applyNumberFormat="1" applyFont="1" applyFill="1" applyBorder="1" applyAlignment="1">
      <alignment horizontal="center" vertical="center" wrapText="1"/>
    </xf>
    <xf numFmtId="3" fontId="4" fillId="0" borderId="1" xfId="3" applyNumberFormat="1" applyFont="1" applyFill="1" applyBorder="1" applyAlignment="1">
      <alignment vertical="center" wrapText="1"/>
    </xf>
    <xf numFmtId="3" fontId="4" fillId="0" borderId="1" xfId="3" applyNumberFormat="1" applyFont="1" applyBorder="1" applyAlignment="1">
      <alignment vertical="center" wrapText="1"/>
    </xf>
    <xf numFmtId="9" fontId="1" fillId="0" borderId="0" xfId="2" applyFont="1" applyAlignment="1">
      <alignment vertical="top"/>
    </xf>
    <xf numFmtId="9" fontId="2" fillId="0" borderId="0" xfId="2" applyFont="1" applyAlignment="1">
      <alignment horizontal="right" vertical="center"/>
    </xf>
    <xf numFmtId="9" fontId="3" fillId="0" borderId="1" xfId="2" applyFont="1" applyBorder="1" applyAlignment="1">
      <alignment horizontal="center" vertical="center" wrapText="1"/>
    </xf>
    <xf numFmtId="9" fontId="4" fillId="0" borderId="1" xfId="2" applyFont="1" applyBorder="1" applyAlignment="1">
      <alignment horizontal="center" vertical="center" wrapText="1"/>
    </xf>
    <xf numFmtId="9" fontId="1" fillId="0" borderId="0" xfId="2" applyFont="1"/>
    <xf numFmtId="164" fontId="4" fillId="0" borderId="1" xfId="1" quotePrefix="1" applyNumberFormat="1" applyFont="1" applyBorder="1" applyAlignment="1">
      <alignment horizontal="center" vertical="center" wrapText="1"/>
    </xf>
    <xf numFmtId="164" fontId="1" fillId="0" borderId="0" xfId="0" applyNumberFormat="1" applyFont="1"/>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0" xfId="0" applyFont="1" applyFill="1"/>
    <xf numFmtId="164" fontId="1" fillId="0" borderId="0" xfId="0" applyNumberFormat="1" applyFont="1" applyFill="1"/>
    <xf numFmtId="0" fontId="9" fillId="0" borderId="1" xfId="3" applyFont="1" applyBorder="1" applyAlignment="1">
      <alignment vertical="center" wrapText="1"/>
    </xf>
    <xf numFmtId="9" fontId="1" fillId="0" borderId="0" xfId="2" applyFont="1" applyAlignment="1">
      <alignment horizontal="center" vertical="top"/>
    </xf>
    <xf numFmtId="9" fontId="4" fillId="0" borderId="1" xfId="2" applyFont="1" applyFill="1" applyBorder="1" applyAlignment="1">
      <alignment horizontal="center" vertical="center" wrapText="1"/>
    </xf>
    <xf numFmtId="9" fontId="1" fillId="0" borderId="0" xfId="2" applyFont="1" applyAlignment="1">
      <alignment horizontal="center"/>
    </xf>
    <xf numFmtId="164" fontId="1" fillId="0" borderId="0" xfId="1" applyNumberFormat="1" applyFont="1" applyAlignment="1"/>
    <xf numFmtId="164" fontId="4" fillId="0" borderId="1" xfId="1" quotePrefix="1" applyNumberFormat="1" applyFont="1" applyBorder="1" applyAlignment="1">
      <alignment vertical="center" wrapText="1"/>
    </xf>
    <xf numFmtId="0" fontId="2" fillId="0" borderId="0" xfId="0" applyFont="1" applyAlignment="1">
      <alignment horizontal="center" vertical="center"/>
    </xf>
    <xf numFmtId="0" fontId="6" fillId="0" borderId="0" xfId="0" applyFont="1" applyAlignment="1">
      <alignment horizontal="center" vertical="top"/>
    </xf>
    <xf numFmtId="0" fontId="6" fillId="0" borderId="0" xfId="0" applyFont="1" applyFill="1" applyAlignment="1">
      <alignment horizontal="center" vertical="center"/>
    </xf>
    <xf numFmtId="164" fontId="1" fillId="0" borderId="0" xfId="1" applyNumberFormat="1"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3" fillId="0" borderId="1" xfId="0"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64" fontId="4" fillId="0" borderId="1" xfId="1" quotePrefix="1" applyNumberFormat="1" applyFont="1" applyFill="1" applyBorder="1" applyAlignment="1">
      <alignment horizontal="center" vertical="center" wrapText="1"/>
    </xf>
    <xf numFmtId="0" fontId="4" fillId="0" borderId="1" xfId="0" quotePrefix="1" applyFont="1" applyFill="1" applyBorder="1" applyAlignment="1">
      <alignment horizontal="center" vertical="center" wrapText="1"/>
    </xf>
    <xf numFmtId="0" fontId="3" fillId="0" borderId="1" xfId="0" applyFont="1" applyFill="1" applyBorder="1" applyAlignment="1">
      <alignment vertical="center" wrapText="1"/>
    </xf>
    <xf numFmtId="9" fontId="3" fillId="0" borderId="1"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9" fontId="12" fillId="0" borderId="1" xfId="2" applyFont="1" applyFill="1" applyBorder="1" applyAlignment="1">
      <alignment horizontal="center" vertical="center" wrapText="1"/>
    </xf>
    <xf numFmtId="0" fontId="1" fillId="0" borderId="1" xfId="0" quotePrefix="1" applyFont="1" applyFill="1" applyBorder="1" applyAlignment="1">
      <alignment horizontal="center" vertical="center"/>
    </xf>
    <xf numFmtId="0" fontId="1" fillId="0" borderId="1" xfId="0" applyFont="1" applyFill="1" applyBorder="1" applyAlignment="1">
      <alignment vertical="center" wrapText="1"/>
    </xf>
    <xf numFmtId="0" fontId="5" fillId="0" borderId="1" xfId="0" quotePrefix="1" applyFont="1" applyFill="1" applyBorder="1" applyAlignment="1">
      <alignment horizontal="center" vertical="center"/>
    </xf>
    <xf numFmtId="0" fontId="5" fillId="0" borderId="1" xfId="0" applyFont="1" applyFill="1" applyBorder="1" applyAlignment="1">
      <alignment vertical="center" wrapText="1"/>
    </xf>
    <xf numFmtId="0" fontId="1" fillId="0" borderId="1" xfId="0" quotePrefix="1" applyFont="1" applyFill="1" applyBorder="1" applyAlignment="1">
      <alignment horizontal="left" vertical="center"/>
    </xf>
    <xf numFmtId="9" fontId="13" fillId="0" borderId="1" xfId="2" applyFont="1" applyFill="1" applyBorder="1" applyAlignment="1">
      <alignment horizontal="center" vertical="center" wrapText="1"/>
    </xf>
    <xf numFmtId="0" fontId="1" fillId="0" borderId="1" xfId="0" applyFont="1" applyBorder="1" applyAlignment="1">
      <alignment vertical="center" wrapText="1"/>
    </xf>
    <xf numFmtId="0" fontId="6" fillId="0" borderId="1" xfId="0" applyFont="1" applyBorder="1" applyAlignment="1">
      <alignment vertical="center" wrapText="1"/>
    </xf>
    <xf numFmtId="164" fontId="14" fillId="0" borderId="0" xfId="1" applyNumberFormat="1" applyFont="1"/>
    <xf numFmtId="164" fontId="14" fillId="0" borderId="0" xfId="1" applyNumberFormat="1" applyFont="1" applyAlignment="1">
      <alignment vertical="top"/>
    </xf>
    <xf numFmtId="9" fontId="14" fillId="0" borderId="0" xfId="2" applyFont="1" applyAlignment="1">
      <alignment vertical="top"/>
    </xf>
    <xf numFmtId="0" fontId="1" fillId="0" borderId="0" xfId="0" applyFont="1" applyAlignment="1">
      <alignment horizontal="center" vertical="center"/>
    </xf>
    <xf numFmtId="164" fontId="17" fillId="0" borderId="1" xfId="1" applyNumberFormat="1" applyFont="1" applyBorder="1" applyAlignment="1">
      <alignment horizontal="center" vertical="center" wrapText="1"/>
    </xf>
    <xf numFmtId="9" fontId="17" fillId="0" borderId="1" xfId="2" applyFont="1" applyBorder="1" applyAlignment="1">
      <alignment horizontal="center" vertical="center" wrapText="1"/>
    </xf>
    <xf numFmtId="9" fontId="18" fillId="0" borderId="1" xfId="2" applyFont="1" applyBorder="1" applyAlignment="1">
      <alignment horizontal="center" vertical="center" wrapText="1"/>
    </xf>
    <xf numFmtId="0" fontId="19" fillId="0" borderId="1" xfId="0" applyFont="1" applyBorder="1" applyAlignment="1">
      <alignment horizontal="center" vertical="center" wrapText="1"/>
    </xf>
    <xf numFmtId="164" fontId="19" fillId="0" borderId="1" xfId="1" quotePrefix="1" applyNumberFormat="1" applyFont="1" applyBorder="1" applyAlignment="1">
      <alignment horizontal="center" vertical="center" wrapText="1"/>
    </xf>
    <xf numFmtId="9" fontId="19" fillId="0" borderId="1" xfId="2" applyFont="1" applyBorder="1" applyAlignment="1">
      <alignment horizontal="center" vertical="center" wrapText="1"/>
    </xf>
    <xf numFmtId="9" fontId="14" fillId="0" borderId="1" xfId="2" quotePrefix="1" applyFont="1" applyBorder="1" applyAlignment="1">
      <alignment horizontal="center"/>
    </xf>
    <xf numFmtId="0" fontId="17" fillId="0" borderId="5" xfId="4" applyFont="1" applyBorder="1" applyAlignment="1">
      <alignment horizontal="center" vertical="center"/>
    </xf>
    <xf numFmtId="164" fontId="17" fillId="0" borderId="5" xfId="1" applyNumberFormat="1" applyFont="1" applyBorder="1" applyAlignment="1">
      <alignment horizontal="right" vertical="center"/>
    </xf>
    <xf numFmtId="9" fontId="17" fillId="0" borderId="5" xfId="2" applyFont="1" applyBorder="1" applyAlignment="1">
      <alignment horizontal="right" vertical="center"/>
    </xf>
    <xf numFmtId="0" fontId="17" fillId="0" borderId="6" xfId="4" applyFont="1" applyBorder="1" applyAlignment="1">
      <alignment horizontal="center" vertical="center"/>
    </xf>
    <xf numFmtId="164" fontId="17" fillId="0" borderId="6" xfId="1" applyNumberFormat="1" applyFont="1" applyBorder="1" applyAlignment="1">
      <alignment horizontal="right" vertical="center"/>
    </xf>
    <xf numFmtId="9" fontId="17" fillId="0" borderId="6" xfId="2" applyFont="1" applyBorder="1" applyAlignment="1">
      <alignment horizontal="right" vertical="center"/>
    </xf>
    <xf numFmtId="0" fontId="17" fillId="0" borderId="2" xfId="4" applyFont="1" applyBorder="1" applyAlignment="1">
      <alignment horizontal="center" vertical="center"/>
    </xf>
    <xf numFmtId="0" fontId="17" fillId="0" borderId="2" xfId="4" applyFont="1" applyBorder="1" applyAlignment="1">
      <alignment vertical="center"/>
    </xf>
    <xf numFmtId="164" fontId="17" fillId="0" borderId="2" xfId="1" applyNumberFormat="1" applyFont="1" applyBorder="1" applyAlignment="1">
      <alignment vertical="center"/>
    </xf>
    <xf numFmtId="164" fontId="17" fillId="0" borderId="2" xfId="1" applyNumberFormat="1" applyFont="1" applyFill="1" applyBorder="1" applyAlignment="1">
      <alignment vertical="center"/>
    </xf>
    <xf numFmtId="0" fontId="19" fillId="0" borderId="2" xfId="4" applyFont="1" applyBorder="1" applyAlignment="1">
      <alignment horizontal="center" vertical="center"/>
    </xf>
    <xf numFmtId="0" fontId="19" fillId="0" borderId="2" xfId="4" applyFont="1" applyBorder="1" applyAlignment="1">
      <alignment vertical="center" wrapText="1"/>
    </xf>
    <xf numFmtId="164" fontId="19" fillId="0" borderId="2" xfId="1" applyNumberFormat="1" applyFont="1" applyBorder="1" applyAlignment="1">
      <alignment vertical="center"/>
    </xf>
    <xf numFmtId="164" fontId="19" fillId="0" borderId="2" xfId="1" applyNumberFormat="1" applyFont="1" applyFill="1" applyBorder="1" applyAlignment="1">
      <alignment vertical="center"/>
    </xf>
    <xf numFmtId="9" fontId="19" fillId="0" borderId="6" xfId="2" applyFont="1" applyBorder="1" applyAlignment="1">
      <alignment horizontal="right" vertical="center"/>
    </xf>
    <xf numFmtId="0" fontId="19" fillId="0" borderId="2" xfId="4" applyFont="1" applyBorder="1" applyAlignment="1">
      <alignment vertical="center"/>
    </xf>
    <xf numFmtId="0" fontId="17" fillId="0" borderId="2" xfId="4" applyFont="1" applyBorder="1" applyAlignment="1">
      <alignment horizontal="center" vertical="center" wrapText="1"/>
    </xf>
    <xf numFmtId="0" fontId="17" fillId="0" borderId="2" xfId="4" applyFont="1" applyBorder="1" applyAlignment="1">
      <alignment vertical="center" wrapText="1"/>
    </xf>
    <xf numFmtId="164" fontId="17" fillId="0" borderId="2" xfId="1" applyNumberFormat="1" applyFont="1" applyFill="1" applyBorder="1" applyAlignment="1">
      <alignment vertical="center" wrapText="1"/>
    </xf>
    <xf numFmtId="164" fontId="17" fillId="0" borderId="2" xfId="1" applyNumberFormat="1" applyFont="1" applyBorder="1" applyAlignment="1">
      <alignment vertical="center" wrapText="1"/>
    </xf>
    <xf numFmtId="0" fontId="21" fillId="0" borderId="2" xfId="4" applyFont="1" applyBorder="1" applyAlignment="1">
      <alignment horizontal="center" vertical="center"/>
    </xf>
    <xf numFmtId="0" fontId="21" fillId="0" borderId="2" xfId="4" applyNumberFormat="1" applyFont="1" applyBorder="1" applyAlignment="1">
      <alignment vertical="center" wrapText="1"/>
    </xf>
    <xf numFmtId="0" fontId="22" fillId="0" borderId="2" xfId="4" applyFont="1" applyBorder="1" applyAlignment="1">
      <alignment horizontal="center" vertical="center"/>
    </xf>
    <xf numFmtId="0" fontId="22" fillId="0" borderId="2" xfId="4" applyNumberFormat="1" applyFont="1" applyBorder="1" applyAlignment="1">
      <alignment vertical="center" wrapText="1"/>
    </xf>
    <xf numFmtId="164" fontId="19" fillId="0" borderId="2" xfId="1" applyNumberFormat="1" applyFont="1" applyFill="1" applyBorder="1" applyAlignment="1">
      <alignment vertical="center" wrapText="1"/>
    </xf>
    <xf numFmtId="0" fontId="19" fillId="0" borderId="7" xfId="4" applyFont="1" applyBorder="1" applyAlignment="1">
      <alignment horizontal="center" vertical="center"/>
    </xf>
    <xf numFmtId="0" fontId="19" fillId="0" borderId="7" xfId="4" applyFont="1" applyBorder="1" applyAlignment="1">
      <alignment vertical="center"/>
    </xf>
    <xf numFmtId="164" fontId="19" fillId="0" borderId="7" xfId="1" applyNumberFormat="1" applyFont="1" applyBorder="1" applyAlignment="1">
      <alignment vertical="center"/>
    </xf>
    <xf numFmtId="9" fontId="19" fillId="0" borderId="7" xfId="2" applyFont="1" applyBorder="1" applyAlignment="1">
      <alignment vertical="center"/>
    </xf>
    <xf numFmtId="9" fontId="17" fillId="0" borderId="8" xfId="2" applyFont="1" applyBorder="1" applyAlignment="1">
      <alignment horizontal="right" vertical="center"/>
    </xf>
    <xf numFmtId="164" fontId="4" fillId="0" borderId="1" xfId="1" applyNumberFormat="1" applyFont="1" applyBorder="1" applyAlignment="1">
      <alignment horizontal="center" vertical="center" wrapText="1"/>
    </xf>
    <xf numFmtId="0" fontId="4" fillId="0" borderId="1" xfId="5" applyFont="1" applyFill="1" applyBorder="1" applyAlignment="1">
      <alignment horizontal="center" vertical="center"/>
    </xf>
    <xf numFmtId="0" fontId="4" fillId="0" borderId="1" xfId="5" applyFont="1" applyFill="1" applyBorder="1" applyAlignment="1">
      <alignment vertical="center"/>
    </xf>
    <xf numFmtId="164" fontId="1" fillId="0" borderId="1" xfId="1" applyNumberFormat="1" applyFont="1" applyBorder="1" applyAlignment="1">
      <alignment vertical="center"/>
    </xf>
    <xf numFmtId="0" fontId="12" fillId="0" borderId="1" xfId="0" applyFont="1" applyBorder="1" applyAlignment="1">
      <alignment vertical="center" wrapText="1"/>
    </xf>
    <xf numFmtId="49" fontId="4" fillId="0" borderId="1" xfId="0" applyNumberFormat="1" applyFont="1" applyFill="1" applyBorder="1" applyAlignment="1">
      <alignment vertical="center" wrapText="1"/>
    </xf>
    <xf numFmtId="3" fontId="4" fillId="0" borderId="1" xfId="0" applyNumberFormat="1" applyFont="1" applyFill="1" applyBorder="1" applyAlignment="1">
      <alignment vertical="center" wrapText="1"/>
    </xf>
    <xf numFmtId="164" fontId="1" fillId="0" borderId="1" xfId="1" applyNumberFormat="1" applyFont="1" applyBorder="1"/>
    <xf numFmtId="164" fontId="27" fillId="0" borderId="0" xfId="1" applyNumberFormat="1" applyFont="1"/>
    <xf numFmtId="164" fontId="28" fillId="0" borderId="0" xfId="1" applyNumberFormat="1" applyFont="1"/>
    <xf numFmtId="0" fontId="27" fillId="0" borderId="0" xfId="0" applyFont="1"/>
    <xf numFmtId="0" fontId="6" fillId="0" borderId="0" xfId="0" applyFont="1" applyAlignment="1">
      <alignment vertical="top"/>
    </xf>
    <xf numFmtId="9" fontId="6" fillId="0" borderId="1" xfId="2" applyFont="1" applyBorder="1"/>
    <xf numFmtId="9" fontId="1" fillId="0" borderId="1" xfId="2" applyFont="1" applyBorder="1"/>
    <xf numFmtId="0" fontId="14" fillId="0" borderId="0" xfId="0" applyFont="1"/>
    <xf numFmtId="0" fontId="14" fillId="0" borderId="0" xfId="0" applyFont="1" applyAlignment="1">
      <alignment horizontal="center" vertical="center"/>
    </xf>
    <xf numFmtId="0" fontId="30" fillId="0" borderId="0" xfId="0" applyFont="1" applyAlignment="1">
      <alignment horizontal="center" vertical="center"/>
    </xf>
    <xf numFmtId="0" fontId="3" fillId="0" borderId="1" xfId="0" applyFont="1" applyFill="1" applyBorder="1" applyAlignment="1">
      <alignment horizontal="center" vertical="center" wrapText="1"/>
    </xf>
    <xf numFmtId="164" fontId="0" fillId="0" borderId="0" xfId="0" applyNumberFormat="1"/>
    <xf numFmtId="0" fontId="3" fillId="0" borderId="1" xfId="0" applyFont="1" applyFill="1" applyBorder="1" applyAlignment="1">
      <alignment horizontal="center" vertical="center" wrapText="1"/>
    </xf>
    <xf numFmtId="164" fontId="0" fillId="0" borderId="0" xfId="1" applyNumberFormat="1" applyFont="1"/>
    <xf numFmtId="164" fontId="6"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164" fontId="1" fillId="0" borderId="1" xfId="1" applyNumberFormat="1" applyFont="1" applyBorder="1" applyAlignment="1">
      <alignment horizontal="center" vertical="center"/>
    </xf>
    <xf numFmtId="164" fontId="6" fillId="0" borderId="1" xfId="1" applyNumberFormat="1" applyFont="1" applyBorder="1" applyAlignment="1">
      <alignment vertical="center"/>
    </xf>
    <xf numFmtId="0" fontId="6" fillId="0" borderId="0" xfId="0" applyFont="1" applyAlignment="1">
      <alignment horizontal="center" vertical="top"/>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6" fillId="0" borderId="0" xfId="0" applyFont="1" applyAlignment="1">
      <alignment horizontal="center" vertical="top"/>
    </xf>
    <xf numFmtId="0" fontId="2" fillId="0" borderId="0" xfId="0" applyFont="1" applyAlignment="1">
      <alignment horizontal="center" vertical="center"/>
    </xf>
    <xf numFmtId="0" fontId="26" fillId="0" borderId="0" xfId="0" applyFont="1" applyAlignment="1">
      <alignment horizontal="center"/>
    </xf>
    <xf numFmtId="0" fontId="30" fillId="0" borderId="0" xfId="0" applyFont="1" applyAlignment="1">
      <alignment horizontal="center" vertical="center"/>
    </xf>
    <xf numFmtId="0" fontId="4" fillId="0" borderId="1" xfId="0" quotePrefix="1" applyFont="1" applyBorder="1" applyAlignment="1">
      <alignment horizontal="center" vertical="center" wrapText="1"/>
    </xf>
    <xf numFmtId="0" fontId="0" fillId="0" borderId="1" xfId="0" applyBorder="1"/>
    <xf numFmtId="0" fontId="1" fillId="0" borderId="0" xfId="0" applyFont="1" applyAlignment="1"/>
    <xf numFmtId="9" fontId="4" fillId="0" borderId="1" xfId="2" quotePrefix="1" applyFont="1" applyBorder="1" applyAlignment="1">
      <alignment horizontal="center" vertical="center" wrapText="1"/>
    </xf>
    <xf numFmtId="0" fontId="31" fillId="0" borderId="1" xfId="0" applyFont="1" applyBorder="1" applyAlignment="1">
      <alignment vertical="center" wrapText="1"/>
    </xf>
    <xf numFmtId="0" fontId="6" fillId="0" borderId="0" xfId="0" applyFont="1" applyAlignment="1">
      <alignment horizontal="center" vertical="top"/>
    </xf>
    <xf numFmtId="0" fontId="2" fillId="0" borderId="0" xfId="0" applyFont="1" applyAlignment="1">
      <alignment horizontal="center" vertical="center"/>
    </xf>
    <xf numFmtId="0" fontId="2" fillId="0" borderId="0" xfId="0" applyFont="1" applyFill="1" applyAlignment="1">
      <alignment horizontal="center" vertical="center"/>
    </xf>
    <xf numFmtId="0" fontId="19" fillId="0" borderId="1" xfId="4" applyFont="1" applyBorder="1" applyAlignment="1">
      <alignment horizontal="center" vertical="center"/>
    </xf>
    <xf numFmtId="0" fontId="17" fillId="0" borderId="1" xfId="4" applyFont="1" applyBorder="1" applyAlignment="1">
      <alignment horizontal="center" vertical="center" wrapText="1"/>
    </xf>
    <xf numFmtId="3" fontId="33" fillId="0" borderId="1" xfId="0" applyNumberFormat="1" applyFont="1" applyBorder="1" applyAlignment="1">
      <alignment horizontal="center" vertical="center" wrapText="1"/>
    </xf>
    <xf numFmtId="3" fontId="17" fillId="2" borderId="1" xfId="0" applyNumberFormat="1" applyFont="1" applyFill="1" applyBorder="1" applyAlignment="1">
      <alignment horizontal="center" vertical="center"/>
    </xf>
    <xf numFmtId="3" fontId="17" fillId="2" borderId="1" xfId="0" applyNumberFormat="1" applyFont="1" applyFill="1" applyBorder="1" applyAlignment="1">
      <alignment horizontal="left" vertical="center" wrapText="1"/>
    </xf>
    <xf numFmtId="165" fontId="17" fillId="0" borderId="1" xfId="4" applyNumberFormat="1" applyFont="1" applyBorder="1" applyAlignment="1">
      <alignment horizontal="center" vertical="center"/>
    </xf>
    <xf numFmtId="165" fontId="17" fillId="0" borderId="1" xfId="4" applyNumberFormat="1" applyFont="1" applyFill="1" applyBorder="1" applyAlignment="1">
      <alignment horizontal="center" vertical="center"/>
    </xf>
    <xf numFmtId="9" fontId="17" fillId="0" borderId="1" xfId="6" applyFont="1" applyBorder="1" applyAlignment="1">
      <alignment horizontal="center" vertical="center"/>
    </xf>
    <xf numFmtId="0" fontId="14" fillId="0" borderId="1" xfId="0" applyFont="1" applyBorder="1"/>
    <xf numFmtId="3" fontId="19" fillId="2" borderId="1" xfId="0" quotePrefix="1" applyNumberFormat="1" applyFont="1" applyFill="1" applyBorder="1" applyAlignment="1">
      <alignment horizontal="center" vertical="center"/>
    </xf>
    <xf numFmtId="3" fontId="19" fillId="2" borderId="1" xfId="0" applyNumberFormat="1" applyFont="1" applyFill="1" applyBorder="1" applyAlignment="1">
      <alignment horizontal="left" vertical="center" wrapText="1"/>
    </xf>
    <xf numFmtId="165" fontId="19" fillId="0" borderId="1" xfId="4" applyNumberFormat="1" applyFont="1" applyBorder="1" applyAlignment="1">
      <alignment horizontal="center" vertical="center"/>
    </xf>
    <xf numFmtId="165" fontId="19" fillId="0" borderId="1" xfId="4" applyNumberFormat="1" applyFont="1" applyFill="1" applyBorder="1" applyAlignment="1">
      <alignment horizontal="center" vertical="center"/>
    </xf>
    <xf numFmtId="9" fontId="19" fillId="0" borderId="1" xfId="6" applyFont="1" applyBorder="1" applyAlignment="1">
      <alignment horizontal="center" vertical="center"/>
    </xf>
    <xf numFmtId="0" fontId="18" fillId="0" borderId="1" xfId="0" applyFont="1" applyBorder="1"/>
    <xf numFmtId="0" fontId="18" fillId="0" borderId="0" xfId="0" applyFont="1"/>
    <xf numFmtId="165" fontId="35" fillId="0" borderId="1" xfId="4" applyNumberFormat="1" applyFont="1" applyBorder="1" applyAlignment="1">
      <alignment horizontal="center" vertical="center"/>
    </xf>
    <xf numFmtId="165" fontId="35" fillId="0" borderId="1" xfId="4" applyNumberFormat="1" applyFont="1" applyFill="1" applyBorder="1" applyAlignment="1">
      <alignment horizontal="center" vertical="center"/>
    </xf>
    <xf numFmtId="9" fontId="35" fillId="0" borderId="1" xfId="6" applyFont="1" applyBorder="1" applyAlignment="1">
      <alignment horizontal="center" vertical="center"/>
    </xf>
    <xf numFmtId="0" fontId="36" fillId="0" borderId="1" xfId="0" applyFont="1" applyBorder="1" applyAlignment="1">
      <alignment horizontal="center" vertical="center" wrapText="1"/>
    </xf>
    <xf numFmtId="0" fontId="32" fillId="0" borderId="13" xfId="0" applyFont="1" applyBorder="1" applyAlignment="1">
      <alignment vertical="center" wrapText="1"/>
    </xf>
    <xf numFmtId="164" fontId="32" fillId="0" borderId="13" xfId="1" applyNumberFormat="1" applyFont="1" applyBorder="1" applyAlignment="1">
      <alignment horizontal="center" vertical="center" wrapText="1"/>
    </xf>
    <xf numFmtId="9" fontId="32" fillId="0" borderId="14" xfId="2" applyFont="1" applyBorder="1" applyAlignment="1">
      <alignment horizontal="center" vertical="center" wrapText="1"/>
    </xf>
    <xf numFmtId="0" fontId="32" fillId="0" borderId="13" xfId="0" applyFont="1" applyBorder="1" applyAlignment="1">
      <alignment horizontal="center" vertical="center" wrapText="1"/>
    </xf>
    <xf numFmtId="164" fontId="32" fillId="0" borderId="15" xfId="1" applyNumberFormat="1" applyFont="1" applyBorder="1" applyAlignment="1">
      <alignment horizontal="center" vertical="center" wrapText="1"/>
    </xf>
    <xf numFmtId="9" fontId="32" fillId="0" borderId="13" xfId="2" applyFont="1" applyBorder="1" applyAlignment="1">
      <alignment horizontal="center" vertical="center" wrapText="1"/>
    </xf>
    <xf numFmtId="0" fontId="32" fillId="0" borderId="15" xfId="0" applyFont="1" applyBorder="1" applyAlignment="1">
      <alignment horizontal="center" vertical="center" wrapText="1"/>
    </xf>
    <xf numFmtId="0" fontId="32" fillId="0" borderId="15" xfId="0" applyFont="1" applyBorder="1" applyAlignment="1">
      <alignment vertical="center" wrapText="1"/>
    </xf>
    <xf numFmtId="0" fontId="38" fillId="0" borderId="15" xfId="0" applyFont="1" applyBorder="1" applyAlignment="1">
      <alignment horizontal="center" vertical="center" wrapText="1"/>
    </xf>
    <xf numFmtId="0" fontId="38" fillId="0" borderId="15" xfId="0" applyFont="1" applyBorder="1" applyAlignment="1">
      <alignment vertical="center" wrapText="1"/>
    </xf>
    <xf numFmtId="164" fontId="37" fillId="0" borderId="15" xfId="1" applyNumberFormat="1" applyFont="1" applyBorder="1" applyAlignment="1">
      <alignment horizontal="center" vertical="center" wrapText="1"/>
    </xf>
    <xf numFmtId="164" fontId="38" fillId="0" borderId="15" xfId="1" applyNumberFormat="1" applyFont="1" applyBorder="1" applyAlignment="1">
      <alignment horizontal="center" vertical="center" wrapText="1"/>
    </xf>
    <xf numFmtId="9" fontId="38" fillId="0" borderId="13" xfId="2" applyFont="1" applyBorder="1" applyAlignment="1">
      <alignment horizontal="center" vertical="center" wrapText="1"/>
    </xf>
    <xf numFmtId="164" fontId="36" fillId="0" borderId="15" xfId="1" applyNumberFormat="1" applyFont="1" applyBorder="1" applyAlignment="1">
      <alignment horizontal="center" vertical="center" wrapText="1"/>
    </xf>
    <xf numFmtId="0" fontId="32" fillId="0" borderId="16" xfId="0" applyFont="1" applyBorder="1" applyAlignment="1">
      <alignment horizontal="center" vertical="center" wrapText="1"/>
    </xf>
    <xf numFmtId="0" fontId="32" fillId="0" borderId="16" xfId="0" applyFont="1" applyBorder="1" applyAlignment="1">
      <alignment vertical="center" wrapText="1"/>
    </xf>
    <xf numFmtId="0" fontId="32" fillId="0" borderId="17" xfId="0" applyFont="1" applyBorder="1" applyAlignment="1">
      <alignment horizontal="center" vertical="center" wrapText="1"/>
    </xf>
    <xf numFmtId="0" fontId="32" fillId="0" borderId="17" xfId="0" applyFont="1" applyBorder="1" applyAlignment="1">
      <alignment vertical="center" wrapText="1"/>
    </xf>
    <xf numFmtId="164" fontId="32" fillId="0" borderId="17" xfId="1" applyNumberFormat="1" applyFont="1" applyBorder="1" applyAlignment="1">
      <alignment horizontal="center" vertical="center" wrapText="1"/>
    </xf>
    <xf numFmtId="164" fontId="37" fillId="0" borderId="17" xfId="1" applyNumberFormat="1" applyFont="1" applyBorder="1" applyAlignment="1">
      <alignment horizontal="center" vertical="center" wrapText="1"/>
    </xf>
    <xf numFmtId="164" fontId="38" fillId="0" borderId="17" xfId="1" applyNumberFormat="1" applyFont="1" applyBorder="1" applyAlignment="1">
      <alignment horizontal="center" vertical="center" wrapText="1"/>
    </xf>
    <xf numFmtId="9" fontId="32" fillId="0" borderId="8" xfId="2" applyFont="1" applyBorder="1" applyAlignment="1">
      <alignment horizontal="center" vertical="center" wrapText="1"/>
    </xf>
    <xf numFmtId="0" fontId="34" fillId="0" borderId="0" xfId="0" applyFont="1" applyAlignment="1"/>
    <xf numFmtId="0" fontId="26" fillId="0" borderId="0" xfId="0" applyFont="1" applyAlignment="1"/>
    <xf numFmtId="164" fontId="14" fillId="0" borderId="0" xfId="1" applyNumberFormat="1" applyFont="1" applyFill="1"/>
    <xf numFmtId="164" fontId="1" fillId="0" borderId="0" xfId="1" applyNumberFormat="1" applyFont="1" applyFill="1"/>
    <xf numFmtId="0" fontId="5" fillId="0" borderId="0" xfId="0" applyFont="1"/>
    <xf numFmtId="9" fontId="2" fillId="0" borderId="4" xfId="2" applyFont="1" applyBorder="1" applyAlignment="1">
      <alignment horizontal="center" vertical="center"/>
    </xf>
    <xf numFmtId="0" fontId="1"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vertical="top"/>
    </xf>
    <xf numFmtId="0" fontId="10" fillId="0" borderId="0" xfId="0" applyFont="1" applyAlignment="1">
      <alignment horizontal="center" vertical="center"/>
    </xf>
    <xf numFmtId="0" fontId="2" fillId="0" borderId="0" xfId="0" applyFont="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top"/>
    </xf>
    <xf numFmtId="0" fontId="1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9" fontId="17" fillId="0" borderId="1" xfId="2" applyFont="1" applyBorder="1" applyAlignment="1">
      <alignment horizontal="center" vertical="center" wrapText="1"/>
    </xf>
    <xf numFmtId="0" fontId="17" fillId="0" borderId="1" xfId="0" applyFont="1" applyBorder="1" applyAlignment="1">
      <alignment horizontal="center" vertical="center" wrapText="1"/>
    </xf>
    <xf numFmtId="164" fontId="17" fillId="0" borderId="1" xfId="1" applyNumberFormat="1" applyFont="1" applyBorder="1" applyAlignment="1">
      <alignment horizontal="center" vertical="center" wrapText="1"/>
    </xf>
    <xf numFmtId="9" fontId="40" fillId="0" borderId="4" xfId="2" applyFont="1" applyBorder="1" applyAlignment="1">
      <alignment horizontal="center"/>
    </xf>
    <xf numFmtId="0" fontId="34" fillId="0" borderId="0" xfId="0" applyFont="1" applyAlignment="1">
      <alignment horizontal="center"/>
    </xf>
    <xf numFmtId="164" fontId="40" fillId="0" borderId="0" xfId="1" applyNumberFormat="1" applyFont="1" applyAlignment="1">
      <alignment horizontal="center"/>
    </xf>
    <xf numFmtId="0" fontId="26" fillId="0" borderId="0" xfId="0" applyFont="1" applyAlignment="1">
      <alignment horizontal="center" vertical="top"/>
    </xf>
    <xf numFmtId="0" fontId="10" fillId="0" borderId="0" xfId="0" applyFont="1" applyAlignment="1">
      <alignment horizontal="center" vertical="center" wrapText="1"/>
    </xf>
    <xf numFmtId="0" fontId="39" fillId="0" borderId="0" xfId="0" applyFont="1" applyAlignment="1">
      <alignment horizontal="center" vertical="center"/>
    </xf>
    <xf numFmtId="0" fontId="16" fillId="0" borderId="0" xfId="0" applyFont="1" applyAlignment="1">
      <alignment horizontal="center" vertical="center"/>
    </xf>
    <xf numFmtId="0" fontId="36" fillId="0" borderId="1" xfId="0" applyFont="1" applyBorder="1" applyAlignment="1">
      <alignment horizontal="center" vertical="center" wrapText="1"/>
    </xf>
    <xf numFmtId="0" fontId="26" fillId="0" borderId="0" xfId="0" applyFont="1" applyAlignment="1">
      <alignment horizontal="center"/>
    </xf>
    <xf numFmtId="0" fontId="15" fillId="0" borderId="4" xfId="0" applyFont="1" applyBorder="1" applyAlignment="1">
      <alignment horizontal="center"/>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29" fillId="0" borderId="0" xfId="0" applyFont="1" applyAlignment="1">
      <alignment horizontal="center"/>
    </xf>
    <xf numFmtId="0" fontId="36" fillId="0" borderId="9" xfId="0" applyFont="1" applyBorder="1" applyAlignment="1">
      <alignment horizontal="center" vertical="center" wrapText="1"/>
    </xf>
    <xf numFmtId="0" fontId="36" fillId="0" borderId="8" xfId="0" applyFont="1" applyBorder="1" applyAlignment="1">
      <alignment horizontal="center" vertical="center" wrapText="1"/>
    </xf>
    <xf numFmtId="0" fontId="37" fillId="0" borderId="1" xfId="0" applyFont="1" applyBorder="1" applyAlignment="1">
      <alignment horizontal="center" vertical="center" wrapText="1"/>
    </xf>
    <xf numFmtId="0" fontId="36" fillId="0" borderId="11" xfId="0" applyFont="1" applyBorder="1" applyAlignment="1">
      <alignment horizontal="center" vertical="center" wrapText="1"/>
    </xf>
    <xf numFmtId="43" fontId="36" fillId="0" borderId="1" xfId="1" applyFont="1" applyBorder="1" applyAlignment="1">
      <alignment horizontal="center" vertical="center" wrapText="1"/>
    </xf>
    <xf numFmtId="164" fontId="3" fillId="0" borderId="9" xfId="1" applyNumberFormat="1" applyFont="1" applyBorder="1" applyAlignment="1">
      <alignment horizontal="center" vertical="center" wrapText="1"/>
    </xf>
    <xf numFmtId="164" fontId="3" fillId="0" borderId="8" xfId="1" applyNumberFormat="1" applyFont="1" applyBorder="1" applyAlignment="1">
      <alignment horizontal="center" vertical="center" wrapText="1"/>
    </xf>
    <xf numFmtId="164" fontId="6" fillId="0" borderId="10" xfId="1" applyNumberFormat="1" applyFont="1" applyBorder="1" applyAlignment="1">
      <alignment horizontal="center" vertical="center"/>
    </xf>
    <xf numFmtId="164" fontId="6" fillId="0" borderId="11" xfId="1" applyNumberFormat="1" applyFont="1" applyBorder="1" applyAlignment="1">
      <alignment horizontal="center" vertical="center"/>
    </xf>
    <xf numFmtId="164" fontId="6" fillId="0" borderId="12" xfId="1" applyNumberFormat="1" applyFont="1" applyBorder="1" applyAlignment="1">
      <alignment horizontal="center" vertical="center"/>
    </xf>
    <xf numFmtId="164" fontId="3" fillId="0" borderId="1" xfId="1" applyNumberFormat="1" applyFont="1" applyBorder="1" applyAlignment="1">
      <alignment horizontal="center" vertical="center" wrapText="1"/>
    </xf>
    <xf numFmtId="0" fontId="3" fillId="0" borderId="1" xfId="0" applyFont="1" applyBorder="1" applyAlignment="1">
      <alignment horizontal="center" vertical="center" wrapText="1"/>
    </xf>
    <xf numFmtId="9" fontId="6" fillId="0" borderId="1" xfId="2" applyFont="1" applyBorder="1" applyAlignment="1">
      <alignment horizontal="center" vertical="center" wrapText="1"/>
    </xf>
    <xf numFmtId="164" fontId="6" fillId="0" borderId="1" xfId="1" applyNumberFormat="1" applyFont="1" applyBorder="1" applyAlignment="1">
      <alignment horizontal="center" vertical="center"/>
    </xf>
    <xf numFmtId="164" fontId="5" fillId="0" borderId="0" xfId="1" applyNumberFormat="1" applyFont="1" applyAlignment="1">
      <alignment horizontal="center"/>
    </xf>
    <xf numFmtId="164" fontId="30" fillId="0" borderId="4" xfId="1" applyNumberFormat="1" applyFont="1" applyBorder="1" applyAlignment="1">
      <alignment horizontal="center" vertical="center"/>
    </xf>
    <xf numFmtId="0" fontId="17" fillId="0" borderId="9" xfId="4" applyFont="1" applyBorder="1" applyAlignment="1">
      <alignment horizontal="center" vertical="center"/>
    </xf>
    <xf numFmtId="0" fontId="17" fillId="0" borderId="3" xfId="4" applyFont="1" applyBorder="1" applyAlignment="1">
      <alignment horizontal="center" vertical="center"/>
    </xf>
    <xf numFmtId="0" fontId="17" fillId="0" borderId="8" xfId="4" applyFont="1" applyBorder="1" applyAlignment="1">
      <alignment horizontal="center" vertical="center"/>
    </xf>
    <xf numFmtId="0" fontId="17" fillId="0" borderId="9" xfId="4" applyNumberFormat="1" applyFont="1" applyBorder="1" applyAlignment="1">
      <alignment horizontal="center" vertical="center"/>
    </xf>
    <xf numFmtId="0" fontId="17" fillId="0" borderId="3" xfId="4" applyNumberFormat="1" applyFont="1" applyBorder="1" applyAlignment="1">
      <alignment horizontal="center" vertical="center"/>
    </xf>
    <xf numFmtId="0" fontId="17" fillId="0" borderId="8" xfId="4" applyNumberFormat="1" applyFont="1" applyBorder="1" applyAlignment="1">
      <alignment horizontal="center" vertical="center"/>
    </xf>
    <xf numFmtId="3" fontId="33" fillId="0" borderId="1" xfId="0" applyNumberFormat="1" applyFont="1" applyBorder="1" applyAlignment="1">
      <alignment horizontal="center" vertical="center" wrapText="1"/>
    </xf>
    <xf numFmtId="3" fontId="33" fillId="0" borderId="9" xfId="0" applyNumberFormat="1" applyFont="1" applyBorder="1" applyAlignment="1">
      <alignment horizontal="center" vertical="center" wrapText="1"/>
    </xf>
    <xf numFmtId="3" fontId="33" fillId="0" borderId="3" xfId="0" applyNumberFormat="1" applyFont="1" applyBorder="1" applyAlignment="1">
      <alignment horizontal="center" vertical="center" wrapText="1"/>
    </xf>
    <xf numFmtId="3" fontId="33" fillId="0" borderId="8" xfId="0" applyNumberFormat="1" applyFont="1" applyBorder="1" applyAlignment="1">
      <alignment horizontal="center" vertical="center" wrapText="1"/>
    </xf>
  </cellXfs>
  <cellStyles count="8">
    <cellStyle name="Comma" xfId="1" builtinId="3"/>
    <cellStyle name="Comma 2" xfId="7"/>
    <cellStyle name="Normal" xfId="0" builtinId="0"/>
    <cellStyle name="Normal 2" xfId="4"/>
    <cellStyle name="Normal 3" xfId="5"/>
    <cellStyle name="Normal 4" xfId="3"/>
    <cellStyle name="Percent" xfId="2"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790575</xdr:colOff>
      <xdr:row>1</xdr:row>
      <xdr:rowOff>209550</xdr:rowOff>
    </xdr:from>
    <xdr:to>
      <xdr:col>1</xdr:col>
      <xdr:colOff>1514475</xdr:colOff>
      <xdr:row>1</xdr:row>
      <xdr:rowOff>209550</xdr:rowOff>
    </xdr:to>
    <xdr:cxnSp macro="">
      <xdr:nvCxnSpPr>
        <xdr:cNvPr id="2" name="Straight Connector 1"/>
        <xdr:cNvCxnSpPr/>
      </xdr:nvCxnSpPr>
      <xdr:spPr>
        <a:xfrm>
          <a:off x="1123950" y="400050"/>
          <a:ext cx="7239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571500</xdr:colOff>
      <xdr:row>2</xdr:row>
      <xdr:rowOff>0</xdr:rowOff>
    </xdr:from>
    <xdr:to>
      <xdr:col>1</xdr:col>
      <xdr:colOff>1333500</xdr:colOff>
      <xdr:row>2</xdr:row>
      <xdr:rowOff>0</xdr:rowOff>
    </xdr:to>
    <xdr:cxnSp macro="">
      <xdr:nvCxnSpPr>
        <xdr:cNvPr id="3" name="Straight Connector 2"/>
        <xdr:cNvCxnSpPr/>
      </xdr:nvCxnSpPr>
      <xdr:spPr>
        <a:xfrm>
          <a:off x="914400" y="381000"/>
          <a:ext cx="76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657225</xdr:colOff>
      <xdr:row>1</xdr:row>
      <xdr:rowOff>180975</xdr:rowOff>
    </xdr:from>
    <xdr:to>
      <xdr:col>1</xdr:col>
      <xdr:colOff>1304925</xdr:colOff>
      <xdr:row>1</xdr:row>
      <xdr:rowOff>180975</xdr:rowOff>
    </xdr:to>
    <xdr:cxnSp macro="">
      <xdr:nvCxnSpPr>
        <xdr:cNvPr id="2" name="Straight Connector 1"/>
        <xdr:cNvCxnSpPr/>
      </xdr:nvCxnSpPr>
      <xdr:spPr>
        <a:xfrm>
          <a:off x="971550" y="371475"/>
          <a:ext cx="647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857250</xdr:colOff>
      <xdr:row>1</xdr:row>
      <xdr:rowOff>171450</xdr:rowOff>
    </xdr:from>
    <xdr:to>
      <xdr:col>1</xdr:col>
      <xdr:colOff>1504950</xdr:colOff>
      <xdr:row>1</xdr:row>
      <xdr:rowOff>171450</xdr:rowOff>
    </xdr:to>
    <xdr:cxnSp macro="">
      <xdr:nvCxnSpPr>
        <xdr:cNvPr id="2" name="Straight Connector 1"/>
        <xdr:cNvCxnSpPr/>
      </xdr:nvCxnSpPr>
      <xdr:spPr>
        <a:xfrm>
          <a:off x="1200150" y="361950"/>
          <a:ext cx="647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476250</xdr:colOff>
      <xdr:row>2</xdr:row>
      <xdr:rowOff>9525</xdr:rowOff>
    </xdr:from>
    <xdr:to>
      <xdr:col>1</xdr:col>
      <xdr:colOff>1104900</xdr:colOff>
      <xdr:row>2</xdr:row>
      <xdr:rowOff>9525</xdr:rowOff>
    </xdr:to>
    <xdr:cxnSp macro="">
      <xdr:nvCxnSpPr>
        <xdr:cNvPr id="2" name="Straight Connector 1"/>
        <xdr:cNvCxnSpPr/>
      </xdr:nvCxnSpPr>
      <xdr:spPr>
        <a:xfrm>
          <a:off x="800100" y="409575"/>
          <a:ext cx="628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419100</xdr:colOff>
      <xdr:row>1</xdr:row>
      <xdr:rowOff>190500</xdr:rowOff>
    </xdr:from>
    <xdr:to>
      <xdr:col>1</xdr:col>
      <xdr:colOff>1076325</xdr:colOff>
      <xdr:row>1</xdr:row>
      <xdr:rowOff>190500</xdr:rowOff>
    </xdr:to>
    <xdr:cxnSp macro="">
      <xdr:nvCxnSpPr>
        <xdr:cNvPr id="2" name="Straight Connector 1"/>
        <xdr:cNvCxnSpPr/>
      </xdr:nvCxnSpPr>
      <xdr:spPr>
        <a:xfrm>
          <a:off x="600075" y="381000"/>
          <a:ext cx="6572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809625</xdr:colOff>
      <xdr:row>1</xdr:row>
      <xdr:rowOff>180975</xdr:rowOff>
    </xdr:from>
    <xdr:to>
      <xdr:col>1</xdr:col>
      <xdr:colOff>1476375</xdr:colOff>
      <xdr:row>1</xdr:row>
      <xdr:rowOff>180975</xdr:rowOff>
    </xdr:to>
    <xdr:cxnSp macro="">
      <xdr:nvCxnSpPr>
        <xdr:cNvPr id="2" name="Straight Connector 1"/>
        <xdr:cNvCxnSpPr/>
      </xdr:nvCxnSpPr>
      <xdr:spPr>
        <a:xfrm>
          <a:off x="1171575" y="371475"/>
          <a:ext cx="6667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ong%20hop%20gui%20c%20th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9"/>
      <sheetName val="48"/>
      <sheetName val="53-"/>
      <sheetName val="51"/>
      <sheetName val="52"/>
      <sheetName val="54"/>
      <sheetName val="58"/>
      <sheetName val="59"/>
      <sheetName val="61"/>
    </sheetNames>
    <sheetDataSet>
      <sheetData sheetId="0" refreshError="1"/>
      <sheetData sheetId="1" refreshError="1"/>
      <sheetData sheetId="2">
        <row r="10">
          <cell r="F10">
            <v>24250302.606820002</v>
          </cell>
        </row>
        <row r="12">
          <cell r="D12">
            <v>4136821</v>
          </cell>
          <cell r="E12">
            <v>3053837</v>
          </cell>
          <cell r="G12">
            <v>3555853.8581980001</v>
          </cell>
          <cell r="H12">
            <v>2962013.485901</v>
          </cell>
        </row>
        <row r="15">
          <cell r="G15">
            <v>376884.13535300002</v>
          </cell>
          <cell r="H15">
            <v>994643.49191300001</v>
          </cell>
        </row>
        <row r="16">
          <cell r="G16">
            <v>57641.329513999997</v>
          </cell>
        </row>
        <row r="39">
          <cell r="D39">
            <v>5166590.3199999994</v>
          </cell>
          <cell r="E39">
            <v>6951211.9000000004</v>
          </cell>
          <cell r="G39">
            <v>4155496.4919750001</v>
          </cell>
          <cell r="H39">
            <v>7103078.7097340003</v>
          </cell>
        </row>
        <row r="44">
          <cell r="D44">
            <v>1196563.55</v>
          </cell>
          <cell r="E44">
            <v>3304384.5</v>
          </cell>
          <cell r="G44">
            <v>992823.55306299997</v>
          </cell>
          <cell r="H44">
            <v>3245181.8270990001</v>
          </cell>
        </row>
        <row r="45">
          <cell r="D45">
            <v>102180</v>
          </cell>
          <cell r="G45">
            <v>87171.49871</v>
          </cell>
          <cell r="H45">
            <v>1836.5123410000001</v>
          </cell>
        </row>
        <row r="55">
          <cell r="D55">
            <v>70000</v>
          </cell>
          <cell r="G55">
            <v>71875.063947999995</v>
          </cell>
        </row>
        <row r="56">
          <cell r="D56">
            <v>185082</v>
          </cell>
          <cell r="G56">
            <v>690822.72082599998</v>
          </cell>
        </row>
        <row r="57">
          <cell r="D57">
            <v>2910</v>
          </cell>
          <cell r="G57">
            <v>2910</v>
          </cell>
        </row>
        <row r="58">
          <cell r="D58">
            <v>166488</v>
          </cell>
          <cell r="E58">
            <v>182042</v>
          </cell>
        </row>
        <row r="60">
          <cell r="G60">
            <v>2921.6916300000003</v>
          </cell>
        </row>
        <row r="68">
          <cell r="G68">
            <v>3834217.6415860001</v>
          </cell>
          <cell r="H68">
            <v>1869665.927566</v>
          </cell>
        </row>
        <row r="69">
          <cell r="G69">
            <v>1447.0154560000001</v>
          </cell>
        </row>
      </sheetData>
      <sheetData sheetId="3" refreshError="1"/>
      <sheetData sheetId="4">
        <row r="10">
          <cell r="D10">
            <v>4465055</v>
          </cell>
        </row>
        <row r="11">
          <cell r="D11">
            <v>1957592.0290000001</v>
          </cell>
        </row>
        <row r="12">
          <cell r="D12">
            <v>1447.0154560021999</v>
          </cell>
        </row>
        <row r="14">
          <cell r="C14">
            <v>4136821</v>
          </cell>
          <cell r="D14">
            <v>3555853.8581980006</v>
          </cell>
        </row>
        <row r="15">
          <cell r="D15">
            <v>3215598.2079600007</v>
          </cell>
        </row>
        <row r="16">
          <cell r="D16">
            <v>376884.13535300002</v>
          </cell>
        </row>
        <row r="17">
          <cell r="D17">
            <v>57641.329513999997</v>
          </cell>
        </row>
        <row r="20">
          <cell r="D20">
            <v>310821.85159999999</v>
          </cell>
        </row>
        <row r="21">
          <cell r="D21">
            <v>65466.034200000002</v>
          </cell>
        </row>
        <row r="23">
          <cell r="D23">
            <v>22612.273000000001</v>
          </cell>
        </row>
        <row r="24">
          <cell r="D24">
            <v>22790.438830999999</v>
          </cell>
        </row>
        <row r="25">
          <cell r="D25">
            <v>1264650.91013</v>
          </cell>
        </row>
        <row r="26">
          <cell r="D26">
            <v>84391.145321999997</v>
          </cell>
        </row>
        <row r="27">
          <cell r="D27">
            <v>10284.132</v>
          </cell>
        </row>
        <row r="28">
          <cell r="D28">
            <v>903502.80743000004</v>
          </cell>
        </row>
        <row r="29">
          <cell r="D29">
            <v>340255.65023799997</v>
          </cell>
        </row>
        <row r="31">
          <cell r="C31">
            <v>5166589.8199999994</v>
          </cell>
          <cell r="D31">
            <v>4158418.1836050004</v>
          </cell>
        </row>
        <row r="32">
          <cell r="C32">
            <v>1196563.55</v>
          </cell>
          <cell r="D32">
            <v>994957.42206300003</v>
          </cell>
        </row>
        <row r="33">
          <cell r="C33">
            <v>102180</v>
          </cell>
          <cell r="D33">
            <v>87171.49871</v>
          </cell>
        </row>
        <row r="37">
          <cell r="C37">
            <v>891507.5</v>
          </cell>
          <cell r="D37">
            <v>656211.27327600005</v>
          </cell>
        </row>
        <row r="38">
          <cell r="C38">
            <v>102528</v>
          </cell>
          <cell r="D38">
            <v>83448.214628999995</v>
          </cell>
        </row>
        <row r="40">
          <cell r="C40">
            <v>94559</v>
          </cell>
          <cell r="D40">
            <v>73197.464773</v>
          </cell>
        </row>
        <row r="41">
          <cell r="C41">
            <v>249448</v>
          </cell>
          <cell r="D41">
            <v>142779.902734</v>
          </cell>
        </row>
        <row r="42">
          <cell r="C42">
            <v>949373</v>
          </cell>
          <cell r="D42">
            <v>649666.35368900001</v>
          </cell>
        </row>
        <row r="43">
          <cell r="C43">
            <v>609781.92500000005</v>
          </cell>
          <cell r="D43">
            <v>519574.94605099998</v>
          </cell>
        </row>
        <row r="44">
          <cell r="C44">
            <v>608546.34499999997</v>
          </cell>
          <cell r="D44">
            <v>583059.09267399996</v>
          </cell>
        </row>
        <row r="45">
          <cell r="C45">
            <v>158735</v>
          </cell>
          <cell r="D45">
            <v>214956.70800899999</v>
          </cell>
        </row>
        <row r="46">
          <cell r="C46">
            <v>70000</v>
          </cell>
          <cell r="D46">
            <v>71875.063947999995</v>
          </cell>
        </row>
        <row r="47">
          <cell r="C47">
            <v>185082</v>
          </cell>
          <cell r="D47">
            <v>690822.72082599998</v>
          </cell>
        </row>
        <row r="48">
          <cell r="C48">
            <v>2910</v>
          </cell>
          <cell r="D48">
            <v>2910</v>
          </cell>
        </row>
        <row r="49">
          <cell r="C49">
            <v>166488</v>
          </cell>
        </row>
        <row r="51">
          <cell r="D51">
            <v>3834217.6415860001</v>
          </cell>
        </row>
      </sheetData>
      <sheetData sheetId="5" refreshError="1"/>
      <sheetData sheetId="6" refreshError="1"/>
      <sheetData sheetId="7">
        <row r="11">
          <cell r="E11">
            <v>241151.5</v>
          </cell>
          <cell r="M11">
            <v>188151.5</v>
          </cell>
        </row>
        <row r="12">
          <cell r="D12">
            <v>331011</v>
          </cell>
          <cell r="E12">
            <v>222566.9</v>
          </cell>
          <cell r="L12">
            <v>331011</v>
          </cell>
          <cell r="M12">
            <v>220135.28100000002</v>
          </cell>
        </row>
        <row r="13">
          <cell r="D13">
            <v>252843</v>
          </cell>
          <cell r="E13">
            <v>179147.8</v>
          </cell>
          <cell r="L13">
            <v>252843</v>
          </cell>
          <cell r="M13">
            <v>176223.761</v>
          </cell>
        </row>
        <row r="14">
          <cell r="D14">
            <v>445533</v>
          </cell>
          <cell r="E14">
            <v>150077.4</v>
          </cell>
          <cell r="L14">
            <v>445533</v>
          </cell>
          <cell r="M14">
            <v>131856.84700000001</v>
          </cell>
        </row>
        <row r="15">
          <cell r="D15">
            <v>649400</v>
          </cell>
          <cell r="E15">
            <v>292553.94</v>
          </cell>
          <cell r="L15">
            <v>649400</v>
          </cell>
          <cell r="M15">
            <v>283987.39430699998</v>
          </cell>
        </row>
        <row r="16">
          <cell r="D16">
            <v>596058</v>
          </cell>
          <cell r="E16">
            <v>238255.66</v>
          </cell>
          <cell r="L16">
            <v>596058</v>
          </cell>
          <cell r="M16">
            <v>232173.91</v>
          </cell>
        </row>
        <row r="17">
          <cell r="D17">
            <v>478605</v>
          </cell>
          <cell r="E17">
            <v>143999</v>
          </cell>
          <cell r="L17">
            <v>478605</v>
          </cell>
          <cell r="M17">
            <v>108702.5775</v>
          </cell>
        </row>
        <row r="18">
          <cell r="D18">
            <v>586438</v>
          </cell>
          <cell r="E18">
            <v>148013.24</v>
          </cell>
          <cell r="L18">
            <v>586438</v>
          </cell>
          <cell r="M18">
            <v>125109.90099999998</v>
          </cell>
        </row>
        <row r="19">
          <cell r="D19">
            <v>568279</v>
          </cell>
          <cell r="E19">
            <v>184681.5</v>
          </cell>
          <cell r="L19">
            <v>568279</v>
          </cell>
          <cell r="M19">
            <v>185689.88119300001</v>
          </cell>
        </row>
        <row r="20">
          <cell r="D20">
            <v>264628</v>
          </cell>
          <cell r="E20">
            <v>179411</v>
          </cell>
          <cell r="L20">
            <v>264628</v>
          </cell>
          <cell r="M20">
            <v>168888.3</v>
          </cell>
        </row>
        <row r="21">
          <cell r="D21">
            <v>292260</v>
          </cell>
          <cell r="E21">
            <v>154530</v>
          </cell>
          <cell r="L21">
            <v>292260</v>
          </cell>
          <cell r="M21">
            <v>136673.076</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selection activeCell="G3" sqref="G3"/>
    </sheetView>
  </sheetViews>
  <sheetFormatPr defaultRowHeight="15" x14ac:dyDescent="0.25"/>
  <cols>
    <col min="1" max="1" width="5" style="1" customWidth="1"/>
    <col min="2" max="2" width="40.5703125" style="1" customWidth="1"/>
    <col min="3" max="3" width="20.42578125" style="7" customWidth="1"/>
    <col min="4" max="4" width="21.28515625" style="31" customWidth="1"/>
    <col min="5" max="5" width="9.5703125" style="30" customWidth="1"/>
    <col min="6" max="6" width="9.140625" style="1"/>
    <col min="7" max="7" width="21" style="1" bestFit="1" customWidth="1"/>
    <col min="8" max="16384" width="9.140625" style="1"/>
  </cols>
  <sheetData>
    <row r="1" spans="1:7" x14ac:dyDescent="0.25">
      <c r="A1" s="186" t="s">
        <v>46</v>
      </c>
      <c r="B1" s="186"/>
      <c r="D1" s="187" t="s">
        <v>45</v>
      </c>
      <c r="E1" s="187"/>
    </row>
    <row r="2" spans="1:7" s="6" customFormat="1" ht="21" customHeight="1" x14ac:dyDescent="0.25">
      <c r="A2" s="188" t="s">
        <v>47</v>
      </c>
      <c r="B2" s="188"/>
      <c r="C2" s="8"/>
      <c r="D2" s="8"/>
      <c r="E2" s="28"/>
    </row>
    <row r="3" spans="1:7" s="6" customFormat="1" ht="21" customHeight="1" x14ac:dyDescent="0.25">
      <c r="A3" s="34"/>
      <c r="B3" s="34"/>
      <c r="C3" s="8"/>
      <c r="D3" s="8"/>
      <c r="E3" s="28"/>
    </row>
    <row r="4" spans="1:7" ht="24" customHeight="1" x14ac:dyDescent="0.25">
      <c r="A4" s="189" t="s">
        <v>286</v>
      </c>
      <c r="B4" s="189"/>
      <c r="C4" s="189"/>
      <c r="D4" s="189"/>
      <c r="E4" s="189"/>
    </row>
    <row r="5" spans="1:7" x14ac:dyDescent="0.25">
      <c r="A5" s="190" t="s">
        <v>529</v>
      </c>
      <c r="B5" s="190"/>
      <c r="C5" s="190"/>
      <c r="D5" s="190"/>
      <c r="E5" s="190"/>
    </row>
    <row r="6" spans="1:7" x14ac:dyDescent="0.25">
      <c r="A6" s="33"/>
      <c r="B6" s="33"/>
      <c r="C6" s="33"/>
      <c r="D6" s="33"/>
      <c r="E6" s="33"/>
    </row>
    <row r="7" spans="1:7" x14ac:dyDescent="0.25">
      <c r="A7" s="33"/>
      <c r="B7" s="33"/>
      <c r="C7" s="137"/>
      <c r="D7" s="33"/>
      <c r="E7" s="33"/>
    </row>
    <row r="8" spans="1:7" x14ac:dyDescent="0.25">
      <c r="D8" s="185" t="s">
        <v>293</v>
      </c>
      <c r="E8" s="185"/>
    </row>
    <row r="9" spans="1:7" ht="42.75" x14ac:dyDescent="0.25">
      <c r="A9" s="2" t="s">
        <v>0</v>
      </c>
      <c r="B9" s="2" t="s">
        <v>1</v>
      </c>
      <c r="C9" s="10" t="s">
        <v>2</v>
      </c>
      <c r="D9" s="11" t="s">
        <v>3</v>
      </c>
      <c r="E9" s="18" t="s">
        <v>4</v>
      </c>
    </row>
    <row r="10" spans="1:7" x14ac:dyDescent="0.25">
      <c r="A10" s="3" t="s">
        <v>5</v>
      </c>
      <c r="B10" s="3" t="s">
        <v>6</v>
      </c>
      <c r="C10" s="21" t="s">
        <v>67</v>
      </c>
      <c r="D10" s="32" t="s">
        <v>68</v>
      </c>
      <c r="E10" s="19" t="s">
        <v>7</v>
      </c>
    </row>
    <row r="11" spans="1:7" ht="19.5" customHeight="1" x14ac:dyDescent="0.25">
      <c r="A11" s="2" t="s">
        <v>5</v>
      </c>
      <c r="B11" s="4" t="s">
        <v>8</v>
      </c>
      <c r="C11" s="122">
        <v>17724904.925000001</v>
      </c>
      <c r="D11" s="122">
        <v>27553080.984473001</v>
      </c>
      <c r="E11" s="18">
        <f>+D11/C11</f>
        <v>1.5544839930628287</v>
      </c>
      <c r="G11" s="7">
        <v>1000000</v>
      </c>
    </row>
    <row r="12" spans="1:7" ht="36.75" customHeight="1" x14ac:dyDescent="0.25">
      <c r="A12" s="3">
        <v>1</v>
      </c>
      <c r="B12" s="5" t="s">
        <v>9</v>
      </c>
      <c r="C12" s="101">
        <v>17426353</v>
      </c>
      <c r="D12" s="101">
        <v>19907447.251194</v>
      </c>
      <c r="E12" s="19">
        <f t="shared" ref="E12:E25" si="0">+D12/C12</f>
        <v>1.1423759894680201</v>
      </c>
    </row>
    <row r="13" spans="1:7" ht="20.25" customHeight="1" x14ac:dyDescent="0.25">
      <c r="A13" s="3" t="s">
        <v>10</v>
      </c>
      <c r="B13" s="5" t="s">
        <v>11</v>
      </c>
      <c r="C13" s="101">
        <v>4120500</v>
      </c>
      <c r="D13" s="101">
        <v>8373541.0017769998</v>
      </c>
      <c r="E13" s="19">
        <f t="shared" si="0"/>
        <v>2.0321662423921856</v>
      </c>
    </row>
    <row r="14" spans="1:7" ht="20.25" customHeight="1" x14ac:dyDescent="0.25">
      <c r="A14" s="3" t="s">
        <v>10</v>
      </c>
      <c r="B14" s="5" t="s">
        <v>12</v>
      </c>
      <c r="C14" s="101">
        <v>13305853</v>
      </c>
      <c r="D14" s="101">
        <v>11533906.249417</v>
      </c>
      <c r="E14" s="19">
        <f t="shared" si="0"/>
        <v>0.86682952603016128</v>
      </c>
    </row>
    <row r="15" spans="1:7" ht="20.25" customHeight="1" x14ac:dyDescent="0.25">
      <c r="A15" s="3">
        <v>2</v>
      </c>
      <c r="B15" s="5" t="s">
        <v>13</v>
      </c>
      <c r="C15" s="101">
        <v>298551.92499999999</v>
      </c>
      <c r="D15" s="101">
        <v>285188.34172800003</v>
      </c>
      <c r="E15" s="19">
        <f t="shared" si="0"/>
        <v>0.95523866318396722</v>
      </c>
    </row>
    <row r="16" spans="1:7" ht="20.25" hidden="1" customHeight="1" x14ac:dyDescent="0.25">
      <c r="A16" s="3" t="s">
        <v>10</v>
      </c>
      <c r="B16" s="5" t="s">
        <v>14</v>
      </c>
      <c r="C16" s="101" t="e">
        <v>#REF!</v>
      </c>
      <c r="D16" s="101">
        <v>5214510.6531090001</v>
      </c>
      <c r="E16" s="19"/>
    </row>
    <row r="17" spans="1:5" ht="20.25" hidden="1" customHeight="1" x14ac:dyDescent="0.25">
      <c r="A17" s="3" t="s">
        <v>10</v>
      </c>
      <c r="B17" s="5" t="s">
        <v>15</v>
      </c>
      <c r="C17" s="101">
        <v>599403.36330600001</v>
      </c>
      <c r="D17" s="101">
        <v>2464532.6530459998</v>
      </c>
      <c r="E17" s="19">
        <f t="shared" si="0"/>
        <v>4.1116430169041891</v>
      </c>
    </row>
    <row r="18" spans="1:5" ht="20.25" hidden="1" customHeight="1" x14ac:dyDescent="0.25">
      <c r="A18" s="3" t="s">
        <v>10</v>
      </c>
      <c r="B18" s="5" t="s">
        <v>48</v>
      </c>
      <c r="C18" s="101">
        <v>20000</v>
      </c>
      <c r="D18" s="101">
        <v>215865.275173</v>
      </c>
      <c r="E18" s="19">
        <f t="shared" si="0"/>
        <v>10.793263758649999</v>
      </c>
    </row>
    <row r="19" spans="1:5" ht="20.25" customHeight="1" x14ac:dyDescent="0.25">
      <c r="A19" s="3">
        <v>3</v>
      </c>
      <c r="B19" s="5" t="s">
        <v>16</v>
      </c>
      <c r="C19" s="101">
        <v>0</v>
      </c>
      <c r="D19" s="101">
        <v>90.933228</v>
      </c>
      <c r="E19" s="19"/>
    </row>
    <row r="20" spans="1:5" ht="20.25" customHeight="1" x14ac:dyDescent="0.25">
      <c r="A20" s="3">
        <v>4</v>
      </c>
      <c r="B20" s="5" t="s">
        <v>18</v>
      </c>
      <c r="C20" s="101">
        <v>0</v>
      </c>
      <c r="D20" s="101">
        <v>4530336.6422469998</v>
      </c>
      <c r="E20" s="19"/>
    </row>
    <row r="21" spans="1:5" ht="20.25" customHeight="1" x14ac:dyDescent="0.25">
      <c r="A21" s="3">
        <v>5</v>
      </c>
      <c r="B21" s="5" t="s">
        <v>17</v>
      </c>
      <c r="C21" s="101">
        <v>0</v>
      </c>
      <c r="D21" s="101">
        <v>1575503.8515319999</v>
      </c>
      <c r="E21" s="19"/>
    </row>
    <row r="22" spans="1:5" ht="20.25" customHeight="1" x14ac:dyDescent="0.25">
      <c r="A22" s="3">
        <v>6</v>
      </c>
      <c r="B22" s="5" t="s">
        <v>49</v>
      </c>
      <c r="C22" s="101">
        <v>0</v>
      </c>
      <c r="D22" s="101">
        <v>0</v>
      </c>
      <c r="E22" s="19"/>
    </row>
    <row r="23" spans="1:5" ht="20.25" customHeight="1" x14ac:dyDescent="0.25">
      <c r="A23" s="3">
        <v>7</v>
      </c>
      <c r="B23" s="5" t="s">
        <v>50</v>
      </c>
      <c r="C23" s="101">
        <v>0</v>
      </c>
      <c r="D23" s="101">
        <v>126687.885169</v>
      </c>
      <c r="E23" s="19"/>
    </row>
    <row r="24" spans="1:5" hidden="1" x14ac:dyDescent="0.25">
      <c r="A24" s="3">
        <v>4</v>
      </c>
      <c r="B24" s="5" t="s">
        <v>51</v>
      </c>
      <c r="C24" s="101">
        <v>70000</v>
      </c>
      <c r="D24" s="101">
        <v>158261.49712099999</v>
      </c>
      <c r="E24" s="19">
        <f t="shared" si="0"/>
        <v>2.2608785302999999</v>
      </c>
    </row>
    <row r="25" spans="1:5" hidden="1" x14ac:dyDescent="0.25">
      <c r="A25" s="3">
        <v>4</v>
      </c>
      <c r="B25" s="15" t="s">
        <v>53</v>
      </c>
      <c r="C25" s="101">
        <v>1300000</v>
      </c>
      <c r="D25" s="101">
        <v>1315653.295503</v>
      </c>
      <c r="E25" s="19">
        <f t="shared" si="0"/>
        <v>1.0120409965407693</v>
      </c>
    </row>
    <row r="26" spans="1:5" hidden="1" x14ac:dyDescent="0.25">
      <c r="A26" s="3" t="s">
        <v>10</v>
      </c>
      <c r="B26" s="15" t="s">
        <v>61</v>
      </c>
      <c r="C26" s="101">
        <v>0</v>
      </c>
      <c r="D26" s="101">
        <v>4465.7657600000002</v>
      </c>
      <c r="E26" s="19"/>
    </row>
    <row r="27" spans="1:5" ht="31.5" hidden="1" x14ac:dyDescent="0.25">
      <c r="A27" s="3" t="s">
        <v>10</v>
      </c>
      <c r="B27" s="27" t="s">
        <v>52</v>
      </c>
      <c r="C27" s="101">
        <v>0</v>
      </c>
      <c r="D27" s="101">
        <v>74477.153210999997</v>
      </c>
      <c r="E27" s="19"/>
    </row>
    <row r="28" spans="1:5" ht="15.75" hidden="1" x14ac:dyDescent="0.25">
      <c r="A28" s="3" t="s">
        <v>10</v>
      </c>
      <c r="B28" s="27" t="s">
        <v>62</v>
      </c>
      <c r="C28" s="101">
        <v>0</v>
      </c>
      <c r="D28" s="101">
        <v>55476.393493000003</v>
      </c>
      <c r="E28" s="19"/>
    </row>
    <row r="29" spans="1:5" ht="15.75" hidden="1" x14ac:dyDescent="0.25">
      <c r="A29" s="3">
        <v>5</v>
      </c>
      <c r="B29" s="27" t="s">
        <v>57</v>
      </c>
      <c r="C29" s="101">
        <v>0</v>
      </c>
      <c r="D29" s="101">
        <v>200837.98805499999</v>
      </c>
      <c r="E29" s="19"/>
    </row>
    <row r="30" spans="1:5" ht="15.75" hidden="1" x14ac:dyDescent="0.25">
      <c r="A30" s="3">
        <v>5</v>
      </c>
      <c r="B30" s="27" t="s">
        <v>63</v>
      </c>
      <c r="C30" s="101">
        <v>0</v>
      </c>
      <c r="D30" s="101">
        <v>293915.32483300002</v>
      </c>
      <c r="E30" s="19"/>
    </row>
    <row r="31" spans="1:5" ht="22.5" customHeight="1" x14ac:dyDescent="0.25">
      <c r="A31" s="3">
        <v>8</v>
      </c>
      <c r="B31" s="15" t="s">
        <v>58</v>
      </c>
      <c r="C31" s="101">
        <v>0</v>
      </c>
      <c r="D31" s="101">
        <v>679483.3665</v>
      </c>
      <c r="E31" s="19"/>
    </row>
    <row r="32" spans="1:5" ht="30" x14ac:dyDescent="0.25">
      <c r="A32" s="3">
        <v>9</v>
      </c>
      <c r="B32" s="15" t="s">
        <v>59</v>
      </c>
      <c r="C32" s="101">
        <v>0</v>
      </c>
      <c r="D32" s="101">
        <v>813.19271600000002</v>
      </c>
      <c r="E32" s="19"/>
    </row>
    <row r="33" spans="1:7" ht="22.5" customHeight="1" x14ac:dyDescent="0.25">
      <c r="A33" s="3">
        <v>10</v>
      </c>
      <c r="B33" s="15" t="s">
        <v>60</v>
      </c>
      <c r="C33" s="101">
        <v>0</v>
      </c>
      <c r="D33" s="101">
        <v>447529.52015900001</v>
      </c>
      <c r="E33" s="19"/>
    </row>
    <row r="34" spans="1:7" ht="21" customHeight="1" x14ac:dyDescent="0.25">
      <c r="A34" s="2" t="s">
        <v>6</v>
      </c>
      <c r="B34" s="4" t="s">
        <v>19</v>
      </c>
      <c r="C34" s="122">
        <v>0</v>
      </c>
      <c r="D34" s="122">
        <v>24007009.406153001</v>
      </c>
      <c r="E34" s="18"/>
      <c r="G34" s="7"/>
    </row>
    <row r="35" spans="1:7" ht="20.25" customHeight="1" x14ac:dyDescent="0.25">
      <c r="A35" s="2" t="s">
        <v>20</v>
      </c>
      <c r="B35" s="4" t="s">
        <v>69</v>
      </c>
      <c r="C35" s="122">
        <v>0</v>
      </c>
      <c r="D35" s="122">
        <v>18303125.837001</v>
      </c>
      <c r="E35" s="18"/>
      <c r="G35" s="22"/>
    </row>
    <row r="36" spans="1:7" ht="21.75" customHeight="1" x14ac:dyDescent="0.25">
      <c r="A36" s="3">
        <v>1</v>
      </c>
      <c r="B36" s="5" t="s">
        <v>21</v>
      </c>
      <c r="C36" s="101">
        <v>0</v>
      </c>
      <c r="D36" s="101">
        <v>6517867.3440990001</v>
      </c>
      <c r="E36" s="19"/>
      <c r="G36" s="22"/>
    </row>
    <row r="37" spans="1:7" ht="20.25" customHeight="1" x14ac:dyDescent="0.25">
      <c r="A37" s="3">
        <v>2</v>
      </c>
      <c r="B37" s="5" t="s">
        <v>22</v>
      </c>
      <c r="C37" s="101">
        <v>0</v>
      </c>
      <c r="D37" s="101">
        <v>11261496.893339001</v>
      </c>
      <c r="E37" s="19"/>
      <c r="G37" s="22"/>
    </row>
    <row r="38" spans="1:7" s="25" customFormat="1" ht="33" customHeight="1" x14ac:dyDescent="0.25">
      <c r="A38" s="23">
        <v>3</v>
      </c>
      <c r="B38" s="24" t="s">
        <v>71</v>
      </c>
      <c r="C38" s="101">
        <v>0</v>
      </c>
      <c r="D38" s="101">
        <v>71875.063947999995</v>
      </c>
      <c r="E38" s="29"/>
      <c r="G38" s="26"/>
    </row>
    <row r="39" spans="1:7" ht="18" customHeight="1" x14ac:dyDescent="0.25">
      <c r="A39" s="3">
        <v>4</v>
      </c>
      <c r="B39" s="5" t="s">
        <v>23</v>
      </c>
      <c r="C39" s="101">
        <v>0</v>
      </c>
      <c r="D39" s="101">
        <v>2910</v>
      </c>
      <c r="E39" s="19"/>
    </row>
    <row r="40" spans="1:7" ht="21" customHeight="1" x14ac:dyDescent="0.25">
      <c r="A40" s="3">
        <v>5</v>
      </c>
      <c r="B40" s="5" t="s">
        <v>24</v>
      </c>
      <c r="C40" s="101">
        <v>0</v>
      </c>
      <c r="D40" s="101">
        <v>0</v>
      </c>
      <c r="E40" s="19"/>
      <c r="G40" s="22"/>
    </row>
    <row r="41" spans="1:7" ht="18.75" customHeight="1" x14ac:dyDescent="0.25">
      <c r="A41" s="3">
        <v>6</v>
      </c>
      <c r="B41" s="5" t="s">
        <v>25</v>
      </c>
      <c r="C41" s="101">
        <v>0</v>
      </c>
      <c r="D41" s="101">
        <v>0</v>
      </c>
      <c r="E41" s="19"/>
      <c r="G41" s="7"/>
    </row>
    <row r="42" spans="1:7" ht="23.25" customHeight="1" x14ac:dyDescent="0.25">
      <c r="A42" s="3">
        <v>9</v>
      </c>
      <c r="B42" s="14" t="s">
        <v>64</v>
      </c>
      <c r="C42" s="101">
        <v>0</v>
      </c>
      <c r="D42" s="101">
        <v>448976.535615</v>
      </c>
      <c r="E42" s="19"/>
      <c r="G42" s="7"/>
    </row>
    <row r="43" spans="1:7" ht="19.5" customHeight="1" x14ac:dyDescent="0.25">
      <c r="A43" s="3">
        <v>10</v>
      </c>
      <c r="B43" s="14" t="s">
        <v>65</v>
      </c>
      <c r="C43" s="101">
        <v>0</v>
      </c>
      <c r="D43" s="101">
        <v>0</v>
      </c>
      <c r="E43" s="19"/>
      <c r="G43" s="22"/>
    </row>
    <row r="44" spans="1:7" ht="18.75" customHeight="1" x14ac:dyDescent="0.25">
      <c r="A44" s="2" t="s">
        <v>26</v>
      </c>
      <c r="B44" s="4" t="s">
        <v>27</v>
      </c>
      <c r="C44" s="101">
        <v>0</v>
      </c>
      <c r="D44" s="101">
        <v>0</v>
      </c>
      <c r="E44" s="18"/>
      <c r="G44" s="22"/>
    </row>
    <row r="45" spans="1:7" ht="18.75" customHeight="1" x14ac:dyDescent="0.25">
      <c r="A45" s="3">
        <v>1</v>
      </c>
      <c r="B45" s="5" t="s">
        <v>28</v>
      </c>
      <c r="C45" s="101">
        <v>0</v>
      </c>
      <c r="D45" s="101">
        <v>0</v>
      </c>
      <c r="E45" s="19"/>
    </row>
    <row r="46" spans="1:7" ht="19.5" customHeight="1" x14ac:dyDescent="0.25">
      <c r="A46" s="3">
        <v>2</v>
      </c>
      <c r="B46" s="5" t="s">
        <v>29</v>
      </c>
      <c r="C46" s="101">
        <v>0</v>
      </c>
      <c r="D46" s="101">
        <v>0</v>
      </c>
      <c r="E46" s="19"/>
    </row>
    <row r="47" spans="1:7" ht="20.25" customHeight="1" x14ac:dyDescent="0.25">
      <c r="A47" s="2" t="s">
        <v>30</v>
      </c>
      <c r="B47" s="4" t="s">
        <v>31</v>
      </c>
      <c r="C47" s="122">
        <v>0</v>
      </c>
      <c r="D47" s="122">
        <v>5703883.5691520004</v>
      </c>
      <c r="E47" s="19"/>
      <c r="G47" s="7"/>
    </row>
    <row r="48" spans="1:7" hidden="1" x14ac:dyDescent="0.25">
      <c r="A48" s="2" t="s">
        <v>54</v>
      </c>
      <c r="B48" s="12" t="s">
        <v>55</v>
      </c>
      <c r="C48" s="122">
        <v>0</v>
      </c>
      <c r="D48" s="122">
        <v>0</v>
      </c>
      <c r="E48" s="18"/>
    </row>
    <row r="49" spans="1:7" hidden="1" x14ac:dyDescent="0.25">
      <c r="A49" s="13" t="s">
        <v>10</v>
      </c>
      <c r="B49" s="14" t="s">
        <v>21</v>
      </c>
      <c r="C49" s="122">
        <v>0</v>
      </c>
      <c r="D49" s="122">
        <v>0</v>
      </c>
      <c r="E49" s="19"/>
    </row>
    <row r="50" spans="1:7" hidden="1" x14ac:dyDescent="0.25">
      <c r="A50" s="13" t="s">
        <v>10</v>
      </c>
      <c r="B50" s="14" t="s">
        <v>56</v>
      </c>
      <c r="C50" s="122">
        <v>0</v>
      </c>
      <c r="D50" s="122">
        <v>0</v>
      </c>
      <c r="E50" s="19"/>
    </row>
    <row r="51" spans="1:7" hidden="1" x14ac:dyDescent="0.25">
      <c r="A51" s="13" t="s">
        <v>10</v>
      </c>
      <c r="B51" s="14" t="s">
        <v>22</v>
      </c>
      <c r="C51" s="122">
        <v>0</v>
      </c>
      <c r="D51" s="122">
        <v>0</v>
      </c>
      <c r="E51" s="19"/>
    </row>
    <row r="52" spans="1:7" hidden="1" x14ac:dyDescent="0.25">
      <c r="A52" s="13" t="s">
        <v>10</v>
      </c>
      <c r="B52" s="14" t="s">
        <v>66</v>
      </c>
      <c r="C52" s="122">
        <v>0</v>
      </c>
      <c r="D52" s="122">
        <v>0</v>
      </c>
      <c r="E52" s="19"/>
    </row>
    <row r="53" spans="1:7" hidden="1" x14ac:dyDescent="0.25">
      <c r="A53" s="13" t="s">
        <v>10</v>
      </c>
      <c r="B53" s="14" t="s">
        <v>65</v>
      </c>
      <c r="C53" s="122">
        <v>0</v>
      </c>
      <c r="D53" s="122">
        <v>0</v>
      </c>
      <c r="E53" s="19"/>
    </row>
    <row r="54" spans="1:7" ht="28.5" x14ac:dyDescent="0.25">
      <c r="A54" s="2" t="s">
        <v>32</v>
      </c>
      <c r="B54" s="4" t="s">
        <v>33</v>
      </c>
      <c r="C54" s="122">
        <v>0</v>
      </c>
      <c r="D54" s="122">
        <v>3546071.5783199999</v>
      </c>
      <c r="E54" s="19"/>
    </row>
    <row r="55" spans="1:7" ht="21.75" customHeight="1" x14ac:dyDescent="0.25">
      <c r="A55" s="2" t="s">
        <v>34</v>
      </c>
      <c r="B55" s="4" t="s">
        <v>35</v>
      </c>
      <c r="C55" s="122">
        <v>0</v>
      </c>
      <c r="D55" s="122">
        <v>690822.72082599998</v>
      </c>
      <c r="E55" s="18"/>
    </row>
    <row r="56" spans="1:7" ht="20.25" customHeight="1" x14ac:dyDescent="0.25">
      <c r="A56" s="3">
        <v>1</v>
      </c>
      <c r="B56" s="5" t="s">
        <v>36</v>
      </c>
      <c r="C56" s="101">
        <v>0</v>
      </c>
      <c r="D56" s="101">
        <v>690822.72082599998</v>
      </c>
      <c r="E56" s="19"/>
    </row>
    <row r="57" spans="1:7" s="25" customFormat="1" ht="30" x14ac:dyDescent="0.25">
      <c r="A57" s="23" t="s">
        <v>37</v>
      </c>
      <c r="B57" s="24" t="s">
        <v>38</v>
      </c>
      <c r="C57" s="101">
        <v>0</v>
      </c>
      <c r="D57" s="101">
        <v>0</v>
      </c>
      <c r="E57" s="19"/>
      <c r="G57" s="25" t="s">
        <v>70</v>
      </c>
    </row>
    <row r="58" spans="1:7" ht="21" customHeight="1" x14ac:dyDescent="0.25">
      <c r="A58" s="2" t="s">
        <v>39</v>
      </c>
      <c r="B58" s="4" t="s">
        <v>40</v>
      </c>
      <c r="C58" s="101">
        <v>0</v>
      </c>
      <c r="D58" s="101">
        <v>0</v>
      </c>
      <c r="E58" s="19"/>
    </row>
    <row r="59" spans="1:7" ht="21.75" customHeight="1" x14ac:dyDescent="0.25">
      <c r="A59" s="3">
        <v>1</v>
      </c>
      <c r="B59" s="5" t="s">
        <v>41</v>
      </c>
      <c r="C59" s="101">
        <v>0</v>
      </c>
      <c r="D59" s="101">
        <v>0</v>
      </c>
      <c r="E59" s="19"/>
    </row>
    <row r="60" spans="1:7" ht="19.5" customHeight="1" x14ac:dyDescent="0.25">
      <c r="A60" s="3">
        <v>2</v>
      </c>
      <c r="B60" s="5" t="s">
        <v>42</v>
      </c>
      <c r="C60" s="101">
        <v>0</v>
      </c>
      <c r="D60" s="101">
        <v>0</v>
      </c>
      <c r="E60" s="19"/>
    </row>
    <row r="61" spans="1:7" ht="31.5" customHeight="1" x14ac:dyDescent="0.25">
      <c r="A61" s="2" t="s">
        <v>43</v>
      </c>
      <c r="B61" s="4" t="s">
        <v>44</v>
      </c>
      <c r="C61" s="101">
        <v>0</v>
      </c>
      <c r="D61" s="101">
        <v>0</v>
      </c>
      <c r="E61" s="19"/>
    </row>
  </sheetData>
  <mergeCells count="6">
    <mergeCell ref="D8:E8"/>
    <mergeCell ref="A1:B1"/>
    <mergeCell ref="D1:E1"/>
    <mergeCell ref="A2:B2"/>
    <mergeCell ref="A4:E4"/>
    <mergeCell ref="A5:E5"/>
  </mergeCells>
  <printOptions horizontalCentered="1"/>
  <pageMargins left="0.2" right="0.2" top="0.75" bottom="0.5" header="0.3" footer="0.3"/>
  <pageSetup paperSize="9" orientation="portrait" r:id="rId1"/>
  <headerFoot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workbookViewId="0">
      <selection activeCell="L9" sqref="L9"/>
    </sheetView>
  </sheetViews>
  <sheetFormatPr defaultRowHeight="15" x14ac:dyDescent="0.25"/>
  <cols>
    <col min="1" max="1" width="5.140625" customWidth="1"/>
    <col min="2" max="2" width="34.42578125" customWidth="1"/>
    <col min="3" max="3" width="14.140625" customWidth="1"/>
    <col min="4" max="4" width="13.140625" customWidth="1"/>
    <col min="5" max="5" width="13.85546875" customWidth="1"/>
    <col min="6" max="6" width="14" customWidth="1"/>
    <col min="10" max="10" width="16.28515625" bestFit="1" customWidth="1"/>
  </cols>
  <sheetData>
    <row r="1" spans="1:10" x14ac:dyDescent="0.25">
      <c r="A1" s="191" t="s">
        <v>46</v>
      </c>
      <c r="B1" s="191"/>
      <c r="C1" s="36"/>
      <c r="D1" s="36"/>
      <c r="E1" s="37"/>
      <c r="F1" s="192" t="s">
        <v>72</v>
      </c>
      <c r="G1" s="192"/>
      <c r="H1" s="192"/>
    </row>
    <row r="2" spans="1:10" x14ac:dyDescent="0.25">
      <c r="A2" s="193" t="s">
        <v>47</v>
      </c>
      <c r="B2" s="193"/>
      <c r="C2" s="36"/>
      <c r="D2" s="36"/>
      <c r="E2" s="37"/>
      <c r="F2" s="36"/>
      <c r="G2" s="37"/>
      <c r="H2" s="37"/>
    </row>
    <row r="3" spans="1:10" x14ac:dyDescent="0.25">
      <c r="A3" s="35"/>
      <c r="B3" s="35"/>
      <c r="C3" s="36"/>
      <c r="D3" s="36"/>
      <c r="E3" s="37"/>
      <c r="F3" s="36"/>
      <c r="G3" s="37"/>
      <c r="H3" s="37"/>
    </row>
    <row r="4" spans="1:10" x14ac:dyDescent="0.25">
      <c r="A4" s="194" t="s">
        <v>287</v>
      </c>
      <c r="B4" s="194"/>
      <c r="C4" s="194"/>
      <c r="D4" s="194"/>
      <c r="E4" s="194"/>
      <c r="F4" s="194"/>
      <c r="G4" s="194"/>
      <c r="H4" s="194"/>
    </row>
    <row r="5" spans="1:10" x14ac:dyDescent="0.25">
      <c r="A5" s="195" t="s">
        <v>530</v>
      </c>
      <c r="B5" s="195"/>
      <c r="C5" s="195"/>
      <c r="D5" s="195"/>
      <c r="E5" s="195"/>
      <c r="F5" s="195"/>
      <c r="G5" s="195"/>
      <c r="H5" s="195"/>
    </row>
    <row r="6" spans="1:10" x14ac:dyDescent="0.25">
      <c r="A6" s="38"/>
      <c r="B6" s="38"/>
      <c r="C6" s="38"/>
      <c r="D6" s="38"/>
      <c r="E6" s="38"/>
      <c r="F6" s="38"/>
      <c r="G6" s="38"/>
      <c r="H6" s="38"/>
    </row>
    <row r="7" spans="1:10" x14ac:dyDescent="0.25">
      <c r="A7" s="38"/>
      <c r="B7" s="38"/>
      <c r="C7" s="38"/>
      <c r="D7" s="137"/>
      <c r="E7" s="38"/>
      <c r="F7" s="38"/>
      <c r="G7" s="38"/>
      <c r="H7" s="38"/>
    </row>
    <row r="8" spans="1:10" x14ac:dyDescent="0.25">
      <c r="A8" s="37"/>
      <c r="B8" s="37"/>
      <c r="C8" s="36"/>
      <c r="D8" s="36"/>
      <c r="E8" s="37"/>
      <c r="F8" s="36"/>
      <c r="G8" s="37"/>
      <c r="H8" s="39" t="s">
        <v>294</v>
      </c>
    </row>
    <row r="9" spans="1:10" x14ac:dyDescent="0.25">
      <c r="A9" s="196" t="s">
        <v>0</v>
      </c>
      <c r="B9" s="196" t="s">
        <v>1</v>
      </c>
      <c r="C9" s="197"/>
      <c r="D9" s="197"/>
      <c r="E9" s="196" t="s">
        <v>3</v>
      </c>
      <c r="F9" s="196"/>
      <c r="G9" s="196" t="s">
        <v>74</v>
      </c>
      <c r="H9" s="196"/>
    </row>
    <row r="10" spans="1:10" ht="42.75" x14ac:dyDescent="0.25">
      <c r="A10" s="196"/>
      <c r="B10" s="196"/>
      <c r="C10" s="41" t="s">
        <v>75</v>
      </c>
      <c r="D10" s="41" t="s">
        <v>76</v>
      </c>
      <c r="E10" s="117" t="s">
        <v>75</v>
      </c>
      <c r="F10" s="41" t="s">
        <v>76</v>
      </c>
      <c r="G10" s="117" t="s">
        <v>75</v>
      </c>
      <c r="H10" s="117" t="s">
        <v>76</v>
      </c>
    </row>
    <row r="11" spans="1:10" x14ac:dyDescent="0.25">
      <c r="A11" s="23" t="s">
        <v>5</v>
      </c>
      <c r="B11" s="23" t="s">
        <v>6</v>
      </c>
      <c r="C11" s="42" t="s">
        <v>67</v>
      </c>
      <c r="D11" s="42" t="s">
        <v>68</v>
      </c>
      <c r="E11" s="23">
        <v>3</v>
      </c>
      <c r="F11" s="42" t="s">
        <v>77</v>
      </c>
      <c r="G11" s="43" t="s">
        <v>78</v>
      </c>
      <c r="H11" s="43" t="s">
        <v>79</v>
      </c>
    </row>
    <row r="12" spans="1:10" x14ac:dyDescent="0.25">
      <c r="A12" s="23"/>
      <c r="B12" s="40" t="s">
        <v>292</v>
      </c>
      <c r="C12" s="119">
        <v>48370000</v>
      </c>
      <c r="D12" s="119">
        <v>17505503</v>
      </c>
      <c r="E12" s="119">
        <v>64456912.818749003</v>
      </c>
      <c r="F12" s="119">
        <v>35555158.674243003</v>
      </c>
      <c r="G12" s="45">
        <f>+E12/C12</f>
        <v>1.3325803766538971</v>
      </c>
      <c r="H12" s="45">
        <f>+F12/D12</f>
        <v>2.0310846637336271</v>
      </c>
      <c r="J12" s="118">
        <v>1000000</v>
      </c>
    </row>
    <row r="13" spans="1:10" x14ac:dyDescent="0.25">
      <c r="A13" s="40" t="s">
        <v>5</v>
      </c>
      <c r="B13" s="44" t="s">
        <v>81</v>
      </c>
      <c r="C13" s="119">
        <v>48370000</v>
      </c>
      <c r="D13" s="119">
        <v>17467353</v>
      </c>
      <c r="E13" s="119">
        <v>48935980.214097001</v>
      </c>
      <c r="F13" s="119">
        <v>20034226.069591001</v>
      </c>
      <c r="G13" s="45">
        <f t="shared" ref="G13:H76" si="0">+E13/C13</f>
        <v>1.0117010587987803</v>
      </c>
      <c r="H13" s="45">
        <f t="shared" si="0"/>
        <v>1.1469526075067584</v>
      </c>
    </row>
    <row r="14" spans="1:10" x14ac:dyDescent="0.25">
      <c r="A14" s="40" t="s">
        <v>82</v>
      </c>
      <c r="B14" s="44" t="s">
        <v>83</v>
      </c>
      <c r="C14" s="119">
        <v>33590000</v>
      </c>
      <c r="D14" s="119">
        <v>17467353</v>
      </c>
      <c r="E14" s="119">
        <v>33600996.124779001</v>
      </c>
      <c r="F14" s="119">
        <v>19907397.251194</v>
      </c>
      <c r="G14" s="45">
        <f t="shared" si="0"/>
        <v>1.0003273630479013</v>
      </c>
      <c r="H14" s="45">
        <f t="shared" si="0"/>
        <v>1.1396917009230878</v>
      </c>
    </row>
    <row r="15" spans="1:10" x14ac:dyDescent="0.25">
      <c r="A15" s="46">
        <v>1</v>
      </c>
      <c r="B15" s="47" t="s">
        <v>84</v>
      </c>
      <c r="C15" s="120">
        <v>6154000</v>
      </c>
      <c r="D15" s="120">
        <v>3019580</v>
      </c>
      <c r="E15" s="120">
        <v>5316705.5659290003</v>
      </c>
      <c r="F15" s="120">
        <v>2704231.299443</v>
      </c>
      <c r="G15" s="48">
        <f t="shared" si="0"/>
        <v>0.86394305588706533</v>
      </c>
      <c r="H15" s="48">
        <f t="shared" si="0"/>
        <v>0.89556537645732193</v>
      </c>
    </row>
    <row r="16" spans="1:10" x14ac:dyDescent="0.25">
      <c r="A16" s="49" t="s">
        <v>10</v>
      </c>
      <c r="B16" s="50" t="s">
        <v>85</v>
      </c>
      <c r="C16" s="121">
        <v>3333550</v>
      </c>
      <c r="D16" s="121">
        <v>1566768.5</v>
      </c>
      <c r="E16" s="121">
        <v>2087359.969112</v>
      </c>
      <c r="F16" s="121">
        <v>981059.18649500003</v>
      </c>
      <c r="G16" s="29">
        <f t="shared" si="0"/>
        <v>0.62616728985975911</v>
      </c>
      <c r="H16" s="29">
        <f t="shared" si="0"/>
        <v>0.62616729050590436</v>
      </c>
      <c r="J16" s="116"/>
    </row>
    <row r="17" spans="1:10" ht="30" x14ac:dyDescent="0.25">
      <c r="A17" s="49" t="s">
        <v>86</v>
      </c>
      <c r="B17" s="50" t="s">
        <v>87</v>
      </c>
      <c r="C17" s="121">
        <v>3333550</v>
      </c>
      <c r="D17" s="121">
        <v>1566768.5</v>
      </c>
      <c r="E17" s="121">
        <v>2087359.969112</v>
      </c>
      <c r="F17" s="121">
        <v>981059.18649500003</v>
      </c>
      <c r="G17" s="29">
        <f t="shared" si="0"/>
        <v>0.62616728985975911</v>
      </c>
      <c r="H17" s="29">
        <f t="shared" si="0"/>
        <v>0.62616729050590436</v>
      </c>
      <c r="J17" s="116"/>
    </row>
    <row r="18" spans="1:10" x14ac:dyDescent="0.25">
      <c r="A18" s="49" t="s">
        <v>86</v>
      </c>
      <c r="B18" s="50" t="s">
        <v>88</v>
      </c>
      <c r="C18" s="121">
        <v>0</v>
      </c>
      <c r="D18" s="121">
        <v>0</v>
      </c>
      <c r="E18" s="121">
        <v>0</v>
      </c>
      <c r="F18" s="121">
        <v>0</v>
      </c>
      <c r="G18" s="29"/>
      <c r="H18" s="45"/>
      <c r="J18" s="116"/>
    </row>
    <row r="19" spans="1:10" x14ac:dyDescent="0.25">
      <c r="A19" s="49" t="s">
        <v>10</v>
      </c>
      <c r="B19" s="50" t="s">
        <v>89</v>
      </c>
      <c r="C19" s="121">
        <v>970450</v>
      </c>
      <c r="D19" s="121">
        <v>456111.5</v>
      </c>
      <c r="E19" s="121">
        <v>1507982.549324</v>
      </c>
      <c r="F19" s="121">
        <v>708751.79819700005</v>
      </c>
      <c r="G19" s="29">
        <f t="shared" si="0"/>
        <v>1.5539003032861045</v>
      </c>
      <c r="H19" s="29">
        <f t="shared" si="0"/>
        <v>1.5539003033183774</v>
      </c>
      <c r="J19" s="116"/>
    </row>
    <row r="20" spans="1:10" ht="30" x14ac:dyDescent="0.25">
      <c r="A20" s="49" t="s">
        <v>86</v>
      </c>
      <c r="B20" s="50" t="s">
        <v>90</v>
      </c>
      <c r="C20" s="121">
        <v>970450</v>
      </c>
      <c r="D20" s="121">
        <v>456111.5</v>
      </c>
      <c r="E20" s="121">
        <v>1507982.549324</v>
      </c>
      <c r="F20" s="121">
        <v>708751.79819700005</v>
      </c>
      <c r="G20" s="29">
        <f t="shared" si="0"/>
        <v>1.5539003032861045</v>
      </c>
      <c r="H20" s="29">
        <f t="shared" si="0"/>
        <v>1.5539003033183774</v>
      </c>
    </row>
    <row r="21" spans="1:10" x14ac:dyDescent="0.25">
      <c r="A21" s="49" t="s">
        <v>86</v>
      </c>
      <c r="B21" s="50" t="s">
        <v>91</v>
      </c>
      <c r="C21" s="121">
        <v>0</v>
      </c>
      <c r="D21" s="121">
        <v>0</v>
      </c>
      <c r="E21" s="121">
        <v>0</v>
      </c>
      <c r="F21" s="121">
        <v>0</v>
      </c>
      <c r="G21" s="29"/>
      <c r="H21" s="45"/>
    </row>
    <row r="22" spans="1:10" ht="45" hidden="1" x14ac:dyDescent="0.25">
      <c r="A22" s="49" t="s">
        <v>10</v>
      </c>
      <c r="B22" s="50" t="s">
        <v>92</v>
      </c>
      <c r="C22" s="121">
        <v>0</v>
      </c>
      <c r="D22" s="121">
        <v>0</v>
      </c>
      <c r="E22" s="121">
        <v>0</v>
      </c>
      <c r="F22" s="121">
        <v>0</v>
      </c>
      <c r="G22" s="29" t="e">
        <f t="shared" si="0"/>
        <v>#DIV/0!</v>
      </c>
      <c r="H22" s="45" t="e">
        <f t="shared" si="0"/>
        <v>#DIV/0!</v>
      </c>
    </row>
    <row r="23" spans="1:10" hidden="1" x14ac:dyDescent="0.25">
      <c r="A23" s="49" t="s">
        <v>10</v>
      </c>
      <c r="B23" s="50" t="s">
        <v>93</v>
      </c>
      <c r="C23" s="121">
        <v>0</v>
      </c>
      <c r="D23" s="121">
        <v>0</v>
      </c>
      <c r="E23" s="121">
        <v>0</v>
      </c>
      <c r="F23" s="121">
        <v>0</v>
      </c>
      <c r="G23" s="29" t="e">
        <f t="shared" si="0"/>
        <v>#DIV/0!</v>
      </c>
      <c r="H23" s="45" t="e">
        <f t="shared" si="0"/>
        <v>#DIV/0!</v>
      </c>
    </row>
    <row r="24" spans="1:10" ht="30" hidden="1" x14ac:dyDescent="0.25">
      <c r="A24" s="49" t="s">
        <v>10</v>
      </c>
      <c r="B24" s="50" t="s">
        <v>94</v>
      </c>
      <c r="C24" s="121">
        <v>0</v>
      </c>
      <c r="D24" s="121">
        <v>0</v>
      </c>
      <c r="E24" s="121">
        <v>0</v>
      </c>
      <c r="F24" s="121">
        <v>0</v>
      </c>
      <c r="G24" s="29" t="e">
        <f t="shared" si="0"/>
        <v>#DIV/0!</v>
      </c>
      <c r="H24" s="45" t="e">
        <f t="shared" si="0"/>
        <v>#DIV/0!</v>
      </c>
    </row>
    <row r="25" spans="1:10" ht="30" hidden="1" x14ac:dyDescent="0.25">
      <c r="A25" s="49" t="s">
        <v>10</v>
      </c>
      <c r="B25" s="50" t="s">
        <v>95</v>
      </c>
      <c r="C25" s="121">
        <v>0</v>
      </c>
      <c r="D25" s="121">
        <v>0</v>
      </c>
      <c r="E25" s="121">
        <v>0</v>
      </c>
      <c r="F25" s="121">
        <v>0</v>
      </c>
      <c r="G25" s="29" t="e">
        <f t="shared" si="0"/>
        <v>#DIV/0!</v>
      </c>
      <c r="H25" s="45" t="e">
        <f t="shared" si="0"/>
        <v>#DIV/0!</v>
      </c>
    </row>
    <row r="26" spans="1:10" hidden="1" x14ac:dyDescent="0.25">
      <c r="A26" s="49" t="s">
        <v>10</v>
      </c>
      <c r="B26" s="50" t="s">
        <v>96</v>
      </c>
      <c r="C26" s="121">
        <v>0</v>
      </c>
      <c r="D26" s="121">
        <v>0</v>
      </c>
      <c r="E26" s="121">
        <v>0</v>
      </c>
      <c r="F26" s="121">
        <v>0</v>
      </c>
      <c r="G26" s="29" t="e">
        <f t="shared" si="0"/>
        <v>#DIV/0!</v>
      </c>
      <c r="H26" s="45" t="e">
        <f t="shared" si="0"/>
        <v>#DIV/0!</v>
      </c>
    </row>
    <row r="27" spans="1:10" x14ac:dyDescent="0.25">
      <c r="A27" s="49" t="s">
        <v>10</v>
      </c>
      <c r="B27" s="50" t="s">
        <v>97</v>
      </c>
      <c r="C27" s="121">
        <v>1610000</v>
      </c>
      <c r="D27" s="121">
        <v>756700</v>
      </c>
      <c r="E27" s="121">
        <v>1333854.2136359999</v>
      </c>
      <c r="F27" s="121">
        <v>626911.48089400004</v>
      </c>
      <c r="G27" s="29">
        <f t="shared" si="0"/>
        <v>0.82848087803478254</v>
      </c>
      <c r="H27" s="29">
        <f t="shared" si="0"/>
        <v>0.82848087867582931</v>
      </c>
    </row>
    <row r="28" spans="1:10" hidden="1" x14ac:dyDescent="0.25">
      <c r="A28" s="49" t="s">
        <v>10</v>
      </c>
      <c r="B28" s="50" t="s">
        <v>98</v>
      </c>
      <c r="C28" s="121">
        <v>0</v>
      </c>
      <c r="D28" s="121">
        <v>0</v>
      </c>
      <c r="E28" s="121">
        <v>0</v>
      </c>
      <c r="F28" s="121">
        <v>0</v>
      </c>
      <c r="G28" s="29" t="e">
        <f t="shared" si="0"/>
        <v>#DIV/0!</v>
      </c>
      <c r="H28" s="29" t="e">
        <f t="shared" si="0"/>
        <v>#DIV/0!</v>
      </c>
    </row>
    <row r="29" spans="1:10" x14ac:dyDescent="0.25">
      <c r="A29" s="49" t="s">
        <v>10</v>
      </c>
      <c r="B29" s="50" t="s">
        <v>99</v>
      </c>
      <c r="C29" s="121">
        <v>240000</v>
      </c>
      <c r="D29" s="121">
        <v>240000</v>
      </c>
      <c r="E29" s="121">
        <v>387508.83385699999</v>
      </c>
      <c r="F29" s="121">
        <v>387508.83385699999</v>
      </c>
      <c r="G29" s="29">
        <f t="shared" si="0"/>
        <v>1.6146201410708334</v>
      </c>
      <c r="H29" s="29">
        <f t="shared" si="0"/>
        <v>1.6146201410708334</v>
      </c>
    </row>
    <row r="30" spans="1:10" hidden="1" x14ac:dyDescent="0.25">
      <c r="A30" s="49" t="s">
        <v>10</v>
      </c>
      <c r="B30" s="50" t="s">
        <v>100</v>
      </c>
      <c r="C30" s="121">
        <v>0</v>
      </c>
      <c r="D30" s="121">
        <v>0</v>
      </c>
      <c r="E30" s="121">
        <v>0</v>
      </c>
      <c r="F30" s="121">
        <v>0</v>
      </c>
      <c r="G30" s="29" t="e">
        <f t="shared" si="0"/>
        <v>#DIV/0!</v>
      </c>
      <c r="H30" s="29" t="e">
        <f t="shared" si="0"/>
        <v>#DIV/0!</v>
      </c>
    </row>
    <row r="31" spans="1:10" hidden="1" x14ac:dyDescent="0.25">
      <c r="A31" s="49" t="s">
        <v>10</v>
      </c>
      <c r="B31" s="50" t="s">
        <v>101</v>
      </c>
      <c r="C31" s="121">
        <v>0</v>
      </c>
      <c r="D31" s="121">
        <v>0</v>
      </c>
      <c r="E31" s="121">
        <v>0</v>
      </c>
      <c r="F31" s="121">
        <v>0</v>
      </c>
      <c r="G31" s="29" t="e">
        <f t="shared" si="0"/>
        <v>#DIV/0!</v>
      </c>
      <c r="H31" s="29" t="e">
        <f t="shared" si="0"/>
        <v>#DIV/0!</v>
      </c>
    </row>
    <row r="32" spans="1:10" ht="30" hidden="1" x14ac:dyDescent="0.25">
      <c r="A32" s="49" t="s">
        <v>10</v>
      </c>
      <c r="B32" s="50" t="s">
        <v>102</v>
      </c>
      <c r="C32" s="121">
        <v>0</v>
      </c>
      <c r="D32" s="121">
        <v>0</v>
      </c>
      <c r="E32" s="121">
        <v>0</v>
      </c>
      <c r="F32" s="121">
        <v>0</v>
      </c>
      <c r="G32" s="29" t="e">
        <f t="shared" si="0"/>
        <v>#DIV/0!</v>
      </c>
      <c r="H32" s="29" t="e">
        <f t="shared" si="0"/>
        <v>#DIV/0!</v>
      </c>
    </row>
    <row r="33" spans="1:10" hidden="1" x14ac:dyDescent="0.25">
      <c r="A33" s="49" t="s">
        <v>10</v>
      </c>
      <c r="B33" s="50" t="s">
        <v>103</v>
      </c>
      <c r="C33" s="121">
        <v>0</v>
      </c>
      <c r="D33" s="121">
        <v>0</v>
      </c>
      <c r="E33" s="121">
        <v>0</v>
      </c>
      <c r="F33" s="121">
        <v>0</v>
      </c>
      <c r="G33" s="29" t="e">
        <f t="shared" si="0"/>
        <v>#DIV/0!</v>
      </c>
      <c r="H33" s="29" t="e">
        <f t="shared" si="0"/>
        <v>#DIV/0!</v>
      </c>
    </row>
    <row r="34" spans="1:10" hidden="1" x14ac:dyDescent="0.25">
      <c r="A34" s="49" t="s">
        <v>10</v>
      </c>
      <c r="B34" s="50" t="s">
        <v>104</v>
      </c>
      <c r="C34" s="121">
        <v>0</v>
      </c>
      <c r="D34" s="121">
        <v>0</v>
      </c>
      <c r="E34" s="121">
        <v>0</v>
      </c>
      <c r="F34" s="121">
        <v>0</v>
      </c>
      <c r="G34" s="29" t="e">
        <f t="shared" si="0"/>
        <v>#DIV/0!</v>
      </c>
      <c r="H34" s="29" t="e">
        <f t="shared" si="0"/>
        <v>#DIV/0!</v>
      </c>
    </row>
    <row r="35" spans="1:10" hidden="1" x14ac:dyDescent="0.25">
      <c r="A35" s="49" t="s">
        <v>10</v>
      </c>
      <c r="B35" s="50" t="s">
        <v>105</v>
      </c>
      <c r="C35" s="121">
        <v>0</v>
      </c>
      <c r="D35" s="121">
        <v>0</v>
      </c>
      <c r="E35" s="121">
        <v>0</v>
      </c>
      <c r="F35" s="121">
        <v>0</v>
      </c>
      <c r="G35" s="29" t="e">
        <f t="shared" si="0"/>
        <v>#DIV/0!</v>
      </c>
      <c r="H35" s="29" t="e">
        <f t="shared" si="0"/>
        <v>#DIV/0!</v>
      </c>
    </row>
    <row r="36" spans="1:10" ht="30" x14ac:dyDescent="0.25">
      <c r="A36" s="51">
        <v>2</v>
      </c>
      <c r="B36" s="52" t="s">
        <v>106</v>
      </c>
      <c r="C36" s="120">
        <v>14037000</v>
      </c>
      <c r="D36" s="120">
        <v>6629720</v>
      </c>
      <c r="E36" s="120">
        <v>11881021.451199999</v>
      </c>
      <c r="F36" s="120">
        <v>5750179.3820949998</v>
      </c>
      <c r="G36" s="48">
        <f t="shared" si="0"/>
        <v>0.84640745538220408</v>
      </c>
      <c r="H36" s="48">
        <f t="shared" si="0"/>
        <v>0.86733367051625099</v>
      </c>
    </row>
    <row r="37" spans="1:10" x14ac:dyDescent="0.25">
      <c r="A37" s="49" t="s">
        <v>10</v>
      </c>
      <c r="B37" s="50" t="s">
        <v>85</v>
      </c>
      <c r="C37" s="121">
        <v>4496000</v>
      </c>
      <c r="D37" s="121">
        <v>2113120</v>
      </c>
      <c r="E37" s="121">
        <v>2970732.640964</v>
      </c>
      <c r="F37" s="121">
        <v>1396244.344274</v>
      </c>
      <c r="G37" s="29">
        <f t="shared" si="0"/>
        <v>0.66075014256316722</v>
      </c>
      <c r="H37" s="29">
        <f t="shared" si="0"/>
        <v>0.66075014399276899</v>
      </c>
    </row>
    <row r="38" spans="1:10" ht="30" x14ac:dyDescent="0.25">
      <c r="A38" s="49" t="s">
        <v>86</v>
      </c>
      <c r="B38" s="50" t="s">
        <v>87</v>
      </c>
      <c r="C38" s="121">
        <v>4496000</v>
      </c>
      <c r="D38" s="121">
        <v>2113120</v>
      </c>
      <c r="E38" s="121">
        <v>2970732.640964</v>
      </c>
      <c r="F38" s="121">
        <v>1396244.344274</v>
      </c>
      <c r="G38" s="29">
        <f t="shared" si="0"/>
        <v>0.66075014256316722</v>
      </c>
      <c r="H38" s="29">
        <f t="shared" si="0"/>
        <v>0.66075014399276899</v>
      </c>
      <c r="J38" s="116"/>
    </row>
    <row r="39" spans="1:10" x14ac:dyDescent="0.25">
      <c r="A39" s="49" t="s">
        <v>86</v>
      </c>
      <c r="B39" s="50" t="s">
        <v>88</v>
      </c>
      <c r="C39" s="121">
        <v>0</v>
      </c>
      <c r="D39" s="121">
        <v>0</v>
      </c>
      <c r="E39" s="121">
        <v>0</v>
      </c>
      <c r="F39" s="121">
        <v>0</v>
      </c>
      <c r="G39" s="29"/>
      <c r="H39" s="45"/>
      <c r="J39" s="116"/>
    </row>
    <row r="40" spans="1:10" x14ac:dyDescent="0.25">
      <c r="A40" s="49" t="s">
        <v>10</v>
      </c>
      <c r="B40" s="50" t="s">
        <v>89</v>
      </c>
      <c r="C40" s="121">
        <v>240000</v>
      </c>
      <c r="D40" s="121">
        <v>112800</v>
      </c>
      <c r="E40" s="121">
        <v>215313.88527999999</v>
      </c>
      <c r="F40" s="121">
        <v>88762.213707000003</v>
      </c>
      <c r="G40" s="29">
        <f t="shared" si="0"/>
        <v>0.89714118866666659</v>
      </c>
      <c r="H40" s="29">
        <f t="shared" si="0"/>
        <v>0.78689905768617019</v>
      </c>
      <c r="J40" s="116"/>
    </row>
    <row r="41" spans="1:10" ht="30" x14ac:dyDescent="0.25">
      <c r="A41" s="49" t="s">
        <v>86</v>
      </c>
      <c r="B41" s="50" t="s">
        <v>90</v>
      </c>
      <c r="C41" s="121">
        <v>240000</v>
      </c>
      <c r="D41" s="121">
        <v>112800</v>
      </c>
      <c r="E41" s="121">
        <v>215313.88527999999</v>
      </c>
      <c r="F41" s="121">
        <v>88762.213707000003</v>
      </c>
      <c r="G41" s="29">
        <f t="shared" si="0"/>
        <v>0.89714118866666659</v>
      </c>
      <c r="H41" s="29">
        <f t="shared" si="0"/>
        <v>0.78689905768617019</v>
      </c>
      <c r="J41" s="116"/>
    </row>
    <row r="42" spans="1:10" x14ac:dyDescent="0.25">
      <c r="A42" s="49" t="s">
        <v>86</v>
      </c>
      <c r="B42" s="50" t="s">
        <v>91</v>
      </c>
      <c r="C42" s="121">
        <v>0</v>
      </c>
      <c r="D42" s="121">
        <v>0</v>
      </c>
      <c r="E42" s="121">
        <v>0</v>
      </c>
      <c r="F42" s="121">
        <v>0</v>
      </c>
      <c r="G42" s="29"/>
      <c r="H42" s="29"/>
    </row>
    <row r="43" spans="1:10" ht="45" hidden="1" x14ac:dyDescent="0.25">
      <c r="A43" s="49" t="s">
        <v>10</v>
      </c>
      <c r="B43" s="50" t="s">
        <v>92</v>
      </c>
      <c r="C43" s="121">
        <v>0</v>
      </c>
      <c r="D43" s="121">
        <v>0</v>
      </c>
      <c r="E43" s="121">
        <v>0</v>
      </c>
      <c r="F43" s="121">
        <v>0</v>
      </c>
      <c r="G43" s="29" t="e">
        <f t="shared" si="0"/>
        <v>#DIV/0!</v>
      </c>
      <c r="H43" s="29" t="e">
        <f t="shared" si="0"/>
        <v>#DIV/0!</v>
      </c>
    </row>
    <row r="44" spans="1:10" hidden="1" x14ac:dyDescent="0.25">
      <c r="A44" s="49" t="s">
        <v>10</v>
      </c>
      <c r="B44" s="50" t="s">
        <v>93</v>
      </c>
      <c r="C44" s="121">
        <v>0</v>
      </c>
      <c r="D44" s="121">
        <v>0</v>
      </c>
      <c r="E44" s="121">
        <v>0</v>
      </c>
      <c r="F44" s="121">
        <v>0</v>
      </c>
      <c r="G44" s="29" t="e">
        <f t="shared" si="0"/>
        <v>#DIV/0!</v>
      </c>
      <c r="H44" s="29" t="e">
        <f t="shared" si="0"/>
        <v>#DIV/0!</v>
      </c>
    </row>
    <row r="45" spans="1:10" ht="30" hidden="1" x14ac:dyDescent="0.25">
      <c r="A45" s="49" t="s">
        <v>10</v>
      </c>
      <c r="B45" s="50" t="s">
        <v>94</v>
      </c>
      <c r="C45" s="121">
        <v>0</v>
      </c>
      <c r="D45" s="121">
        <v>0</v>
      </c>
      <c r="E45" s="121">
        <v>0</v>
      </c>
      <c r="F45" s="121">
        <v>0</v>
      </c>
      <c r="G45" s="29" t="e">
        <f t="shared" si="0"/>
        <v>#DIV/0!</v>
      </c>
      <c r="H45" s="29" t="e">
        <f t="shared" si="0"/>
        <v>#DIV/0!</v>
      </c>
    </row>
    <row r="46" spans="1:10" ht="30" hidden="1" x14ac:dyDescent="0.25">
      <c r="A46" s="49" t="s">
        <v>10</v>
      </c>
      <c r="B46" s="50" t="s">
        <v>95</v>
      </c>
      <c r="C46" s="121">
        <v>0</v>
      </c>
      <c r="D46" s="121">
        <v>0</v>
      </c>
      <c r="E46" s="121">
        <v>0</v>
      </c>
      <c r="F46" s="121">
        <v>0</v>
      </c>
      <c r="G46" s="29" t="e">
        <f t="shared" si="0"/>
        <v>#DIV/0!</v>
      </c>
      <c r="H46" s="29" t="e">
        <f t="shared" si="0"/>
        <v>#DIV/0!</v>
      </c>
    </row>
    <row r="47" spans="1:10" hidden="1" x14ac:dyDescent="0.25">
      <c r="A47" s="49" t="s">
        <v>10</v>
      </c>
      <c r="B47" s="50" t="s">
        <v>96</v>
      </c>
      <c r="C47" s="121">
        <v>0</v>
      </c>
      <c r="D47" s="121">
        <v>0</v>
      </c>
      <c r="E47" s="121">
        <v>0</v>
      </c>
      <c r="F47" s="121">
        <v>0</v>
      </c>
      <c r="G47" s="29" t="e">
        <f t="shared" si="0"/>
        <v>#DIV/0!</v>
      </c>
      <c r="H47" s="29" t="e">
        <f t="shared" si="0"/>
        <v>#DIV/0!</v>
      </c>
    </row>
    <row r="48" spans="1:10" x14ac:dyDescent="0.25">
      <c r="A48" s="49" t="s">
        <v>10</v>
      </c>
      <c r="B48" s="50" t="s">
        <v>97</v>
      </c>
      <c r="C48" s="121">
        <v>9240000</v>
      </c>
      <c r="D48" s="121">
        <v>4342799.9999999991</v>
      </c>
      <c r="E48" s="121">
        <v>8358117.1767389998</v>
      </c>
      <c r="F48" s="121">
        <v>3928315.0758969998</v>
      </c>
      <c r="G48" s="29">
        <f t="shared" si="0"/>
        <v>0.90455813601071422</v>
      </c>
      <c r="H48" s="29">
        <f t="shared" si="0"/>
        <v>0.90455813666229179</v>
      </c>
    </row>
    <row r="49" spans="1:8" x14ac:dyDescent="0.25">
      <c r="A49" s="49" t="s">
        <v>10</v>
      </c>
      <c r="B49" s="53" t="s">
        <v>107</v>
      </c>
      <c r="C49" s="121">
        <v>55000</v>
      </c>
      <c r="D49" s="121">
        <v>55000</v>
      </c>
      <c r="E49" s="121">
        <v>330975.079661</v>
      </c>
      <c r="F49" s="121">
        <v>330975.079661</v>
      </c>
      <c r="G49" s="29">
        <f t="shared" si="0"/>
        <v>6.0177287211090906</v>
      </c>
      <c r="H49" s="29">
        <f t="shared" si="0"/>
        <v>6.0177287211090906</v>
      </c>
    </row>
    <row r="50" spans="1:8" x14ac:dyDescent="0.25">
      <c r="A50" s="49" t="s">
        <v>10</v>
      </c>
      <c r="B50" s="50" t="s">
        <v>99</v>
      </c>
      <c r="C50" s="121">
        <v>6000</v>
      </c>
      <c r="D50" s="121">
        <v>6000</v>
      </c>
      <c r="E50" s="121">
        <v>5882.6685559999996</v>
      </c>
      <c r="F50" s="121">
        <v>5882.6685559999996</v>
      </c>
      <c r="G50" s="29">
        <f t="shared" si="0"/>
        <v>0.9804447593333333</v>
      </c>
      <c r="H50" s="29">
        <f t="shared" si="0"/>
        <v>0.9804447593333333</v>
      </c>
    </row>
    <row r="51" spans="1:8" hidden="1" x14ac:dyDescent="0.25">
      <c r="A51" s="49" t="s">
        <v>10</v>
      </c>
      <c r="B51" s="50" t="s">
        <v>100</v>
      </c>
      <c r="C51" s="121">
        <v>0</v>
      </c>
      <c r="D51" s="121">
        <v>0</v>
      </c>
      <c r="E51" s="121">
        <v>0</v>
      </c>
      <c r="F51" s="121">
        <v>0</v>
      </c>
      <c r="G51" s="29" t="e">
        <f t="shared" si="0"/>
        <v>#DIV/0!</v>
      </c>
      <c r="H51" s="29" t="e">
        <f t="shared" si="0"/>
        <v>#DIV/0!</v>
      </c>
    </row>
    <row r="52" spans="1:8" hidden="1" x14ac:dyDescent="0.25">
      <c r="A52" s="49" t="s">
        <v>10</v>
      </c>
      <c r="B52" s="50" t="s">
        <v>101</v>
      </c>
      <c r="C52" s="121">
        <v>0</v>
      </c>
      <c r="D52" s="121">
        <v>0</v>
      </c>
      <c r="E52" s="121">
        <v>0</v>
      </c>
      <c r="F52" s="121">
        <v>0</v>
      </c>
      <c r="G52" s="29" t="e">
        <f t="shared" si="0"/>
        <v>#DIV/0!</v>
      </c>
      <c r="H52" s="45" t="e">
        <f t="shared" si="0"/>
        <v>#DIV/0!</v>
      </c>
    </row>
    <row r="53" spans="1:8" ht="30" hidden="1" x14ac:dyDescent="0.25">
      <c r="A53" s="49" t="s">
        <v>10</v>
      </c>
      <c r="B53" s="50" t="s">
        <v>102</v>
      </c>
      <c r="C53" s="121">
        <v>0</v>
      </c>
      <c r="D53" s="121">
        <v>0</v>
      </c>
      <c r="E53" s="121">
        <v>0</v>
      </c>
      <c r="F53" s="121">
        <v>0</v>
      </c>
      <c r="G53" s="29" t="e">
        <f t="shared" si="0"/>
        <v>#DIV/0!</v>
      </c>
      <c r="H53" s="45" t="e">
        <f t="shared" si="0"/>
        <v>#DIV/0!</v>
      </c>
    </row>
    <row r="54" spans="1:8" hidden="1" x14ac:dyDescent="0.25">
      <c r="A54" s="49" t="s">
        <v>10</v>
      </c>
      <c r="B54" s="50" t="s">
        <v>103</v>
      </c>
      <c r="C54" s="121">
        <v>0</v>
      </c>
      <c r="D54" s="121">
        <v>0</v>
      </c>
      <c r="E54" s="121">
        <v>0</v>
      </c>
      <c r="F54" s="121">
        <v>0</v>
      </c>
      <c r="G54" s="29" t="e">
        <f t="shared" si="0"/>
        <v>#DIV/0!</v>
      </c>
      <c r="H54" s="45" t="e">
        <f t="shared" si="0"/>
        <v>#DIV/0!</v>
      </c>
    </row>
    <row r="55" spans="1:8" hidden="1" x14ac:dyDescent="0.25">
      <c r="A55" s="49" t="s">
        <v>10</v>
      </c>
      <c r="B55" s="50" t="s">
        <v>104</v>
      </c>
      <c r="C55" s="121">
        <v>0</v>
      </c>
      <c r="D55" s="121">
        <v>0</v>
      </c>
      <c r="E55" s="121">
        <v>0</v>
      </c>
      <c r="F55" s="121">
        <v>0</v>
      </c>
      <c r="G55" s="29" t="e">
        <f t="shared" si="0"/>
        <v>#DIV/0!</v>
      </c>
      <c r="H55" s="45" t="e">
        <f t="shared" si="0"/>
        <v>#DIV/0!</v>
      </c>
    </row>
    <row r="56" spans="1:8" hidden="1" x14ac:dyDescent="0.25">
      <c r="A56" s="49" t="s">
        <v>10</v>
      </c>
      <c r="B56" s="50" t="s">
        <v>105</v>
      </c>
      <c r="C56" s="121">
        <v>0</v>
      </c>
      <c r="D56" s="121">
        <v>0</v>
      </c>
      <c r="E56" s="121">
        <v>0</v>
      </c>
      <c r="F56" s="121">
        <v>0</v>
      </c>
      <c r="G56" s="29" t="e">
        <f t="shared" si="0"/>
        <v>#DIV/0!</v>
      </c>
      <c r="H56" s="45"/>
    </row>
    <row r="57" spans="1:8" ht="30" x14ac:dyDescent="0.25">
      <c r="A57" s="46">
        <v>3</v>
      </c>
      <c r="B57" s="47" t="s">
        <v>108</v>
      </c>
      <c r="C57" s="120">
        <v>4357400</v>
      </c>
      <c r="D57" s="120">
        <v>2077128</v>
      </c>
      <c r="E57" s="120">
        <v>3847198.559285</v>
      </c>
      <c r="F57" s="120">
        <v>1848073.577609</v>
      </c>
      <c r="G57" s="48">
        <f t="shared" si="0"/>
        <v>0.88291149751801534</v>
      </c>
      <c r="H57" s="48">
        <f t="shared" si="0"/>
        <v>0.88972541779274072</v>
      </c>
    </row>
    <row r="58" spans="1:8" x14ac:dyDescent="0.25">
      <c r="A58" s="49" t="s">
        <v>10</v>
      </c>
      <c r="B58" s="50" t="s">
        <v>85</v>
      </c>
      <c r="C58" s="121">
        <v>2992400</v>
      </c>
      <c r="D58" s="121">
        <v>1406428</v>
      </c>
      <c r="E58" s="121">
        <v>2587267.8440279998</v>
      </c>
      <c r="F58" s="121">
        <v>1216016.05645</v>
      </c>
      <c r="G58" s="29">
        <f t="shared" si="0"/>
        <v>0.86461296752706851</v>
      </c>
      <c r="H58" s="29">
        <f t="shared" si="0"/>
        <v>0.86461308822776572</v>
      </c>
    </row>
    <row r="59" spans="1:8" ht="30" x14ac:dyDescent="0.25">
      <c r="A59" s="49" t="s">
        <v>86</v>
      </c>
      <c r="B59" s="50" t="s">
        <v>87</v>
      </c>
      <c r="C59" s="121">
        <v>2992400</v>
      </c>
      <c r="D59" s="121">
        <v>1406428</v>
      </c>
      <c r="E59" s="121">
        <v>2587267.8440279998</v>
      </c>
      <c r="F59" s="121">
        <v>1216016.05645</v>
      </c>
      <c r="G59" s="29">
        <f t="shared" si="0"/>
        <v>0.86461296752706851</v>
      </c>
      <c r="H59" s="29">
        <f t="shared" si="0"/>
        <v>0.86461308822776572</v>
      </c>
    </row>
    <row r="60" spans="1:8" x14ac:dyDescent="0.25">
      <c r="A60" s="49" t="s">
        <v>86</v>
      </c>
      <c r="B60" s="50" t="s">
        <v>88</v>
      </c>
      <c r="C60" s="121">
        <v>0</v>
      </c>
      <c r="D60" s="121">
        <v>0</v>
      </c>
      <c r="E60" s="121">
        <v>0</v>
      </c>
      <c r="F60" s="121">
        <v>0</v>
      </c>
      <c r="G60" s="29"/>
      <c r="H60" s="45"/>
    </row>
    <row r="61" spans="1:8" x14ac:dyDescent="0.25">
      <c r="A61" s="49" t="s">
        <v>10</v>
      </c>
      <c r="B61" s="50" t="s">
        <v>89</v>
      </c>
      <c r="C61" s="121">
        <v>30000</v>
      </c>
      <c r="D61" s="121">
        <v>14100</v>
      </c>
      <c r="E61" s="121">
        <v>24494.508065999999</v>
      </c>
      <c r="F61" s="121">
        <v>11486.972615999999</v>
      </c>
      <c r="G61" s="29">
        <f t="shared" si="0"/>
        <v>0.81648360219999994</v>
      </c>
      <c r="H61" s="29">
        <f t="shared" si="0"/>
        <v>0.81467890893617012</v>
      </c>
    </row>
    <row r="62" spans="1:8" ht="30" x14ac:dyDescent="0.25">
      <c r="A62" s="49" t="s">
        <v>86</v>
      </c>
      <c r="B62" s="50" t="s">
        <v>90</v>
      </c>
      <c r="C62" s="121">
        <v>30000</v>
      </c>
      <c r="D62" s="121">
        <v>14100</v>
      </c>
      <c r="E62" s="121">
        <v>24494.508065999999</v>
      </c>
      <c r="F62" s="121">
        <v>11486.972615999999</v>
      </c>
      <c r="G62" s="29">
        <f t="shared" si="0"/>
        <v>0.81648360219999994</v>
      </c>
      <c r="H62" s="29">
        <f t="shared" si="0"/>
        <v>0.81467890893617012</v>
      </c>
    </row>
    <row r="63" spans="1:8" x14ac:dyDescent="0.25">
      <c r="A63" s="49" t="s">
        <v>86</v>
      </c>
      <c r="B63" s="50" t="s">
        <v>91</v>
      </c>
      <c r="C63" s="121">
        <v>0</v>
      </c>
      <c r="D63" s="121">
        <v>0</v>
      </c>
      <c r="E63" s="121">
        <v>0</v>
      </c>
      <c r="F63" s="121">
        <v>0</v>
      </c>
      <c r="G63" s="29"/>
      <c r="H63" s="45"/>
    </row>
    <row r="64" spans="1:8" ht="45" hidden="1" x14ac:dyDescent="0.25">
      <c r="A64" s="49" t="s">
        <v>10</v>
      </c>
      <c r="B64" s="50" t="s">
        <v>92</v>
      </c>
      <c r="C64" s="121">
        <v>0</v>
      </c>
      <c r="D64" s="121">
        <v>0</v>
      </c>
      <c r="E64" s="121">
        <v>0</v>
      </c>
      <c r="F64" s="121">
        <v>0</v>
      </c>
      <c r="G64" s="29" t="e">
        <f t="shared" si="0"/>
        <v>#DIV/0!</v>
      </c>
      <c r="H64" s="45" t="e">
        <f t="shared" si="0"/>
        <v>#DIV/0!</v>
      </c>
    </row>
    <row r="65" spans="1:8" hidden="1" x14ac:dyDescent="0.25">
      <c r="A65" s="49" t="s">
        <v>10</v>
      </c>
      <c r="B65" s="50" t="s">
        <v>93</v>
      </c>
      <c r="C65" s="121">
        <v>0</v>
      </c>
      <c r="D65" s="121">
        <v>0</v>
      </c>
      <c r="E65" s="121">
        <v>0</v>
      </c>
      <c r="F65" s="121">
        <v>0</v>
      </c>
      <c r="G65" s="29" t="e">
        <f t="shared" si="0"/>
        <v>#DIV/0!</v>
      </c>
      <c r="H65" s="45" t="e">
        <f t="shared" si="0"/>
        <v>#DIV/0!</v>
      </c>
    </row>
    <row r="66" spans="1:8" ht="30" hidden="1" x14ac:dyDescent="0.25">
      <c r="A66" s="49" t="s">
        <v>10</v>
      </c>
      <c r="B66" s="50" t="s">
        <v>94</v>
      </c>
      <c r="C66" s="121">
        <v>0</v>
      </c>
      <c r="D66" s="121">
        <v>0</v>
      </c>
      <c r="E66" s="121">
        <v>0</v>
      </c>
      <c r="F66" s="121">
        <v>0</v>
      </c>
      <c r="G66" s="29" t="e">
        <f t="shared" si="0"/>
        <v>#DIV/0!</v>
      </c>
      <c r="H66" s="45" t="e">
        <f t="shared" si="0"/>
        <v>#DIV/0!</v>
      </c>
    </row>
    <row r="67" spans="1:8" ht="30" hidden="1" x14ac:dyDescent="0.25">
      <c r="A67" s="49" t="s">
        <v>10</v>
      </c>
      <c r="B67" s="50" t="s">
        <v>95</v>
      </c>
      <c r="C67" s="121">
        <v>0</v>
      </c>
      <c r="D67" s="121">
        <v>0</v>
      </c>
      <c r="E67" s="121">
        <v>0</v>
      </c>
      <c r="F67" s="121">
        <v>0</v>
      </c>
      <c r="G67" s="29" t="e">
        <f t="shared" si="0"/>
        <v>#DIV/0!</v>
      </c>
      <c r="H67" s="45" t="e">
        <f t="shared" si="0"/>
        <v>#DIV/0!</v>
      </c>
    </row>
    <row r="68" spans="1:8" hidden="1" x14ac:dyDescent="0.25">
      <c r="A68" s="49" t="s">
        <v>10</v>
      </c>
      <c r="B68" s="50" t="s">
        <v>96</v>
      </c>
      <c r="C68" s="121">
        <v>0</v>
      </c>
      <c r="D68" s="121">
        <v>0</v>
      </c>
      <c r="E68" s="121">
        <v>0</v>
      </c>
      <c r="F68" s="121">
        <v>0</v>
      </c>
      <c r="G68" s="29" t="e">
        <f t="shared" si="0"/>
        <v>#DIV/0!</v>
      </c>
      <c r="H68" s="45" t="e">
        <f t="shared" si="0"/>
        <v>#DIV/0!</v>
      </c>
    </row>
    <row r="69" spans="1:8" x14ac:dyDescent="0.25">
      <c r="A69" s="49" t="s">
        <v>10</v>
      </c>
      <c r="B69" s="50" t="s">
        <v>97</v>
      </c>
      <c r="C69" s="121">
        <v>1280000</v>
      </c>
      <c r="D69" s="121">
        <v>601600</v>
      </c>
      <c r="E69" s="121">
        <v>1160123.893464</v>
      </c>
      <c r="F69" s="121">
        <v>545258.23481599998</v>
      </c>
      <c r="G69" s="29">
        <f t="shared" si="0"/>
        <v>0.90634679176874999</v>
      </c>
      <c r="H69" s="29">
        <f t="shared" si="0"/>
        <v>0.90634679989361699</v>
      </c>
    </row>
    <row r="70" spans="1:8" hidden="1" x14ac:dyDescent="0.25">
      <c r="A70" s="49" t="s">
        <v>10</v>
      </c>
      <c r="B70" s="50" t="s">
        <v>98</v>
      </c>
      <c r="C70" s="121">
        <v>0</v>
      </c>
      <c r="D70" s="121">
        <v>0</v>
      </c>
      <c r="E70" s="121">
        <v>0</v>
      </c>
      <c r="F70" s="121">
        <v>0</v>
      </c>
      <c r="G70" s="29" t="e">
        <f t="shared" si="0"/>
        <v>#DIV/0!</v>
      </c>
      <c r="H70" s="29" t="e">
        <f t="shared" si="0"/>
        <v>#DIV/0!</v>
      </c>
    </row>
    <row r="71" spans="1:8" x14ac:dyDescent="0.25">
      <c r="A71" s="49" t="s">
        <v>10</v>
      </c>
      <c r="B71" s="50" t="s">
        <v>99</v>
      </c>
      <c r="C71" s="121">
        <v>55000</v>
      </c>
      <c r="D71" s="121">
        <v>55000</v>
      </c>
      <c r="E71" s="121">
        <v>75312.313727000001</v>
      </c>
      <c r="F71" s="121">
        <v>75312.313727000001</v>
      </c>
      <c r="G71" s="29">
        <f t="shared" si="0"/>
        <v>1.3693147950363636</v>
      </c>
      <c r="H71" s="29">
        <f t="shared" si="0"/>
        <v>1.3693147950363636</v>
      </c>
    </row>
    <row r="72" spans="1:8" hidden="1" x14ac:dyDescent="0.25">
      <c r="A72" s="49" t="s">
        <v>10</v>
      </c>
      <c r="B72" s="50" t="s">
        <v>100</v>
      </c>
      <c r="C72" s="121">
        <v>0</v>
      </c>
      <c r="D72" s="121">
        <v>0</v>
      </c>
      <c r="E72" s="121">
        <v>0</v>
      </c>
      <c r="F72" s="121">
        <v>0</v>
      </c>
      <c r="G72" s="29" t="e">
        <f t="shared" si="0"/>
        <v>#DIV/0!</v>
      </c>
      <c r="H72" s="29" t="e">
        <f t="shared" si="0"/>
        <v>#DIV/0!</v>
      </c>
    </row>
    <row r="73" spans="1:8" hidden="1" x14ac:dyDescent="0.25">
      <c r="A73" s="49" t="s">
        <v>10</v>
      </c>
      <c r="B73" s="50" t="s">
        <v>101</v>
      </c>
      <c r="C73" s="121">
        <v>0</v>
      </c>
      <c r="D73" s="121">
        <v>0</v>
      </c>
      <c r="E73" s="121">
        <v>0</v>
      </c>
      <c r="F73" s="121">
        <v>0</v>
      </c>
      <c r="G73" s="29" t="e">
        <f t="shared" si="0"/>
        <v>#DIV/0!</v>
      </c>
      <c r="H73" s="29" t="e">
        <f t="shared" si="0"/>
        <v>#DIV/0!</v>
      </c>
    </row>
    <row r="74" spans="1:8" ht="30" hidden="1" x14ac:dyDescent="0.25">
      <c r="A74" s="49" t="s">
        <v>10</v>
      </c>
      <c r="B74" s="50" t="s">
        <v>102</v>
      </c>
      <c r="C74" s="121">
        <v>0</v>
      </c>
      <c r="D74" s="121">
        <v>0</v>
      </c>
      <c r="E74" s="121">
        <v>0</v>
      </c>
      <c r="F74" s="121">
        <v>0</v>
      </c>
      <c r="G74" s="29" t="e">
        <f t="shared" si="0"/>
        <v>#DIV/0!</v>
      </c>
      <c r="H74" s="29" t="e">
        <f t="shared" si="0"/>
        <v>#DIV/0!</v>
      </c>
    </row>
    <row r="75" spans="1:8" hidden="1" x14ac:dyDescent="0.25">
      <c r="A75" s="49" t="s">
        <v>10</v>
      </c>
      <c r="B75" s="50" t="s">
        <v>103</v>
      </c>
      <c r="C75" s="121">
        <v>0</v>
      </c>
      <c r="D75" s="121">
        <v>0</v>
      </c>
      <c r="E75" s="121">
        <v>0</v>
      </c>
      <c r="F75" s="121">
        <v>0</v>
      </c>
      <c r="G75" s="29" t="e">
        <f t="shared" si="0"/>
        <v>#DIV/0!</v>
      </c>
      <c r="H75" s="29" t="e">
        <f t="shared" si="0"/>
        <v>#DIV/0!</v>
      </c>
    </row>
    <row r="76" spans="1:8" hidden="1" x14ac:dyDescent="0.25">
      <c r="A76" s="49" t="s">
        <v>10</v>
      </c>
      <c r="B76" s="50" t="s">
        <v>104</v>
      </c>
      <c r="C76" s="121">
        <v>0</v>
      </c>
      <c r="D76" s="121">
        <v>0</v>
      </c>
      <c r="E76" s="121">
        <v>0</v>
      </c>
      <c r="F76" s="121">
        <v>0</v>
      </c>
      <c r="G76" s="29" t="e">
        <f t="shared" si="0"/>
        <v>#DIV/0!</v>
      </c>
      <c r="H76" s="29" t="e">
        <f t="shared" si="0"/>
        <v>#DIV/0!</v>
      </c>
    </row>
    <row r="77" spans="1:8" hidden="1" x14ac:dyDescent="0.25">
      <c r="A77" s="49" t="s">
        <v>10</v>
      </c>
      <c r="B77" s="50" t="s">
        <v>105</v>
      </c>
      <c r="C77" s="121">
        <v>0</v>
      </c>
      <c r="D77" s="121">
        <v>0</v>
      </c>
      <c r="E77" s="121">
        <v>0</v>
      </c>
      <c r="F77" s="121">
        <v>0</v>
      </c>
      <c r="G77" s="29" t="e">
        <f t="shared" ref="G77:H98" si="1">+E77/C77</f>
        <v>#DIV/0!</v>
      </c>
      <c r="H77" s="29" t="e">
        <f t="shared" si="1"/>
        <v>#DIV/0!</v>
      </c>
    </row>
    <row r="78" spans="1:8" x14ac:dyDescent="0.25">
      <c r="A78" s="51">
        <v>4</v>
      </c>
      <c r="B78" s="52" t="s">
        <v>101</v>
      </c>
      <c r="C78" s="120">
        <v>4200000</v>
      </c>
      <c r="D78" s="120">
        <v>1974000</v>
      </c>
      <c r="E78" s="120">
        <v>4207657.9536629999</v>
      </c>
      <c r="F78" s="120">
        <v>1977599.289725</v>
      </c>
      <c r="G78" s="48">
        <f t="shared" si="1"/>
        <v>1.0018233223007142</v>
      </c>
      <c r="H78" s="48">
        <f t="shared" si="1"/>
        <v>1.0018233483915906</v>
      </c>
    </row>
    <row r="79" spans="1:8" ht="30" x14ac:dyDescent="0.25">
      <c r="A79" s="46">
        <v>5</v>
      </c>
      <c r="B79" s="47" t="s">
        <v>109</v>
      </c>
      <c r="C79" s="120">
        <v>295000</v>
      </c>
      <c r="D79" s="120">
        <v>51558.999999999993</v>
      </c>
      <c r="E79" s="120">
        <v>304029.50062599999</v>
      </c>
      <c r="F79" s="120">
        <v>53501.596345999998</v>
      </c>
      <c r="G79" s="48">
        <f t="shared" si="1"/>
        <v>1.030608476698305</v>
      </c>
      <c r="H79" s="48">
        <f t="shared" si="1"/>
        <v>1.0376771532807076</v>
      </c>
    </row>
    <row r="80" spans="1:8" x14ac:dyDescent="0.25">
      <c r="A80" s="51">
        <v>6</v>
      </c>
      <c r="B80" s="47" t="s">
        <v>110</v>
      </c>
      <c r="C80" s="120">
        <v>800000</v>
      </c>
      <c r="D80" s="120">
        <v>800000</v>
      </c>
      <c r="E80" s="120">
        <v>905243.57293499995</v>
      </c>
      <c r="F80" s="120">
        <v>905243.57293499995</v>
      </c>
      <c r="G80" s="48">
        <f t="shared" si="1"/>
        <v>1.13155446616875</v>
      </c>
      <c r="H80" s="48">
        <f t="shared" si="1"/>
        <v>1.13155446616875</v>
      </c>
    </row>
    <row r="81" spans="1:8" x14ac:dyDescent="0.25">
      <c r="A81" s="46">
        <v>7</v>
      </c>
      <c r="B81" s="47" t="s">
        <v>111</v>
      </c>
      <c r="C81" s="120">
        <v>340000</v>
      </c>
      <c r="D81" s="120">
        <v>198000</v>
      </c>
      <c r="E81" s="120">
        <v>386581.98511000001</v>
      </c>
      <c r="F81" s="120">
        <v>271741.58343699999</v>
      </c>
      <c r="G81" s="48">
        <f t="shared" si="1"/>
        <v>1.1370058385588235</v>
      </c>
      <c r="H81" s="48">
        <f t="shared" si="1"/>
        <v>1.372432239580808</v>
      </c>
    </row>
    <row r="82" spans="1:8" x14ac:dyDescent="0.25">
      <c r="A82" s="51">
        <v>8</v>
      </c>
      <c r="B82" s="47" t="s">
        <v>103</v>
      </c>
      <c r="C82" s="120">
        <v>0</v>
      </c>
      <c r="D82" s="120">
        <v>0</v>
      </c>
      <c r="E82" s="120">
        <v>688.85510299999999</v>
      </c>
      <c r="F82" s="120">
        <v>688.85510299999999</v>
      </c>
      <c r="G82" s="48"/>
      <c r="H82" s="54"/>
    </row>
    <row r="83" spans="1:8" x14ac:dyDescent="0.25">
      <c r="A83" s="46">
        <v>9</v>
      </c>
      <c r="B83" s="47" t="s">
        <v>112</v>
      </c>
      <c r="C83" s="120">
        <v>50000</v>
      </c>
      <c r="D83" s="120">
        <v>50000</v>
      </c>
      <c r="E83" s="120">
        <v>61299.630013000002</v>
      </c>
      <c r="F83" s="120">
        <v>61299.630013000002</v>
      </c>
      <c r="G83" s="48">
        <f t="shared" si="1"/>
        <v>1.2259926002600001</v>
      </c>
      <c r="H83" s="48">
        <f t="shared" si="1"/>
        <v>1.2259926002600001</v>
      </c>
    </row>
    <row r="84" spans="1:8" x14ac:dyDescent="0.25">
      <c r="A84" s="46"/>
      <c r="B84" s="47" t="s">
        <v>104</v>
      </c>
      <c r="C84" s="120">
        <v>0</v>
      </c>
      <c r="D84" s="120">
        <v>0</v>
      </c>
      <c r="E84" s="120">
        <v>292.82874399999997</v>
      </c>
      <c r="F84" s="120">
        <v>292.82874399999997</v>
      </c>
      <c r="G84" s="48"/>
      <c r="H84" s="54"/>
    </row>
    <row r="85" spans="1:8" ht="45" x14ac:dyDescent="0.25">
      <c r="A85" s="51">
        <v>10</v>
      </c>
      <c r="B85" s="47" t="s">
        <v>113</v>
      </c>
      <c r="C85" s="120">
        <v>200000</v>
      </c>
      <c r="D85" s="120">
        <v>200000</v>
      </c>
      <c r="E85" s="120">
        <v>1744956.9135479999</v>
      </c>
      <c r="F85" s="120">
        <v>1744956.9135479999</v>
      </c>
      <c r="G85" s="48">
        <f t="shared" si="1"/>
        <v>8.7247845677400004</v>
      </c>
      <c r="H85" s="48">
        <f t="shared" si="1"/>
        <v>8.7247845677400004</v>
      </c>
    </row>
    <row r="86" spans="1:8" x14ac:dyDescent="0.25">
      <c r="A86" s="46">
        <v>11</v>
      </c>
      <c r="B86" s="47" t="s">
        <v>114</v>
      </c>
      <c r="C86" s="120">
        <v>800000</v>
      </c>
      <c r="D86" s="120">
        <v>800000</v>
      </c>
      <c r="E86" s="120">
        <v>2395538.5905030002</v>
      </c>
      <c r="F86" s="120">
        <v>2395538.5905030002</v>
      </c>
      <c r="G86" s="48">
        <f t="shared" si="1"/>
        <v>2.9944232381287503</v>
      </c>
      <c r="H86" s="48">
        <f t="shared" si="1"/>
        <v>2.9944232381287503</v>
      </c>
    </row>
    <row r="87" spans="1:8" ht="30" x14ac:dyDescent="0.25">
      <c r="A87" s="51">
        <v>12</v>
      </c>
      <c r="B87" s="47" t="s">
        <v>115</v>
      </c>
      <c r="C87" s="120">
        <v>0</v>
      </c>
      <c r="D87" s="120">
        <v>0</v>
      </c>
      <c r="E87" s="120">
        <v>48857.873435000001</v>
      </c>
      <c r="F87" s="120">
        <v>48857.873435000001</v>
      </c>
      <c r="G87" s="48"/>
      <c r="H87" s="48"/>
    </row>
    <row r="88" spans="1:8" x14ac:dyDescent="0.25">
      <c r="A88" s="46">
        <v>13</v>
      </c>
      <c r="B88" s="47" t="s">
        <v>116</v>
      </c>
      <c r="C88" s="120">
        <v>1316000</v>
      </c>
      <c r="D88" s="120">
        <v>1316000</v>
      </c>
      <c r="E88" s="120">
        <v>1627241.069009</v>
      </c>
      <c r="F88" s="120">
        <v>1627241.069009</v>
      </c>
      <c r="G88" s="48">
        <f t="shared" si="1"/>
        <v>1.2365053715873859</v>
      </c>
      <c r="H88" s="48">
        <f t="shared" si="1"/>
        <v>1.2365053715873859</v>
      </c>
    </row>
    <row r="89" spans="1:8" ht="30" x14ac:dyDescent="0.25">
      <c r="A89" s="51">
        <v>14</v>
      </c>
      <c r="B89" s="47" t="s">
        <v>117</v>
      </c>
      <c r="C89" s="120">
        <v>170000</v>
      </c>
      <c r="D89" s="120">
        <v>69366</v>
      </c>
      <c r="E89" s="120">
        <v>95755.946964000002</v>
      </c>
      <c r="F89" s="120">
        <v>95755.946964000002</v>
      </c>
      <c r="G89" s="48">
        <f t="shared" si="1"/>
        <v>0.56327027625882353</v>
      </c>
      <c r="H89" s="48">
        <f t="shared" si="1"/>
        <v>1.3804449869388462</v>
      </c>
    </row>
    <row r="90" spans="1:8" x14ac:dyDescent="0.25">
      <c r="A90" s="46">
        <v>15</v>
      </c>
      <c r="B90" s="47" t="s">
        <v>118</v>
      </c>
      <c r="C90" s="120">
        <v>758600</v>
      </c>
      <c r="D90" s="120">
        <v>170000</v>
      </c>
      <c r="E90" s="120">
        <v>669629.23635200004</v>
      </c>
      <c r="F90" s="120">
        <v>313898.64992499998</v>
      </c>
      <c r="G90" s="48">
        <f t="shared" si="1"/>
        <v>0.88271715838650144</v>
      </c>
      <c r="H90" s="48">
        <f t="shared" si="1"/>
        <v>1.8464626466176468</v>
      </c>
    </row>
    <row r="91" spans="1:8" ht="30" x14ac:dyDescent="0.25">
      <c r="A91" s="51">
        <v>16</v>
      </c>
      <c r="B91" s="47" t="s">
        <v>119</v>
      </c>
      <c r="C91" s="120">
        <v>0</v>
      </c>
      <c r="D91" s="120">
        <v>0</v>
      </c>
      <c r="E91" s="120">
        <v>0</v>
      </c>
      <c r="F91" s="120">
        <v>0</v>
      </c>
      <c r="G91" s="48"/>
      <c r="H91" s="54"/>
    </row>
    <row r="92" spans="1:8" ht="75" x14ac:dyDescent="0.25">
      <c r="A92" s="46">
        <v>17</v>
      </c>
      <c r="B92" s="47" t="s">
        <v>120</v>
      </c>
      <c r="C92" s="120">
        <v>100000</v>
      </c>
      <c r="D92" s="120">
        <v>100000</v>
      </c>
      <c r="E92" s="120">
        <v>87487.503297999996</v>
      </c>
      <c r="F92" s="120">
        <v>87487.503297999996</v>
      </c>
      <c r="G92" s="48">
        <f t="shared" si="1"/>
        <v>0.87487503297999991</v>
      </c>
      <c r="H92" s="54">
        <f t="shared" si="1"/>
        <v>0.87487503297999991</v>
      </c>
    </row>
    <row r="93" spans="1:8" x14ac:dyDescent="0.25">
      <c r="A93" s="51">
        <v>17</v>
      </c>
      <c r="B93" s="47" t="s">
        <v>121</v>
      </c>
      <c r="C93" s="121">
        <v>12000</v>
      </c>
      <c r="D93" s="121">
        <v>12000</v>
      </c>
      <c r="E93" s="121">
        <v>20809.089061999999</v>
      </c>
      <c r="F93" s="121">
        <v>20809.089061999999</v>
      </c>
      <c r="G93" s="48">
        <f t="shared" si="1"/>
        <v>1.7340907551666667</v>
      </c>
      <c r="H93" s="48">
        <f t="shared" si="1"/>
        <v>1.7340907551666667</v>
      </c>
    </row>
    <row r="94" spans="1:8" x14ac:dyDescent="0.25">
      <c r="A94" s="40" t="s">
        <v>26</v>
      </c>
      <c r="B94" s="44" t="s">
        <v>122</v>
      </c>
      <c r="C94" s="119">
        <v>0</v>
      </c>
      <c r="D94" s="119">
        <v>0</v>
      </c>
      <c r="E94" s="119">
        <v>0</v>
      </c>
      <c r="F94" s="119">
        <v>0</v>
      </c>
      <c r="G94" s="29"/>
      <c r="H94" s="45"/>
    </row>
    <row r="95" spans="1:8" x14ac:dyDescent="0.25">
      <c r="A95" s="40" t="s">
        <v>30</v>
      </c>
      <c r="B95" s="44" t="s">
        <v>123</v>
      </c>
      <c r="C95" s="119">
        <v>14780000</v>
      </c>
      <c r="D95" s="119">
        <v>0</v>
      </c>
      <c r="E95" s="119">
        <v>3920519.014951</v>
      </c>
      <c r="F95" s="119">
        <v>50</v>
      </c>
      <c r="G95" s="45">
        <f t="shared" si="1"/>
        <v>0.26525839072740187</v>
      </c>
      <c r="H95" s="45"/>
    </row>
    <row r="96" spans="1:8" ht="45" x14ac:dyDescent="0.25">
      <c r="A96" s="23">
        <v>1</v>
      </c>
      <c r="B96" s="24" t="s">
        <v>92</v>
      </c>
      <c r="C96" s="121">
        <v>0</v>
      </c>
      <c r="D96" s="121">
        <v>0</v>
      </c>
      <c r="E96" s="121">
        <v>3160472.3552939999</v>
      </c>
      <c r="F96" s="121">
        <v>0</v>
      </c>
      <c r="G96" s="29" t="e">
        <f t="shared" si="1"/>
        <v>#DIV/0!</v>
      </c>
      <c r="H96" s="45"/>
    </row>
    <row r="97" spans="1:8" ht="30" x14ac:dyDescent="0.25">
      <c r="A97" s="23">
        <v>2</v>
      </c>
      <c r="B97" s="24" t="s">
        <v>124</v>
      </c>
      <c r="C97" s="121">
        <v>0</v>
      </c>
      <c r="D97" s="121">
        <v>0</v>
      </c>
      <c r="E97" s="121">
        <v>71524.20319</v>
      </c>
      <c r="F97" s="121">
        <v>0</v>
      </c>
      <c r="G97" s="29"/>
      <c r="H97" s="45"/>
    </row>
    <row r="98" spans="1:8" ht="30" x14ac:dyDescent="0.25">
      <c r="A98" s="23">
        <v>3</v>
      </c>
      <c r="B98" s="24" t="s">
        <v>125</v>
      </c>
      <c r="C98" s="121">
        <v>0</v>
      </c>
      <c r="D98" s="121">
        <v>0</v>
      </c>
      <c r="E98" s="121">
        <v>11941141.741379</v>
      </c>
      <c r="F98" s="121">
        <v>0</v>
      </c>
      <c r="G98" s="29" t="e">
        <f t="shared" si="1"/>
        <v>#DIV/0!</v>
      </c>
      <c r="H98" s="45"/>
    </row>
    <row r="99" spans="1:8" ht="30" x14ac:dyDescent="0.25">
      <c r="A99" s="23">
        <v>4</v>
      </c>
      <c r="B99" s="55" t="s">
        <v>94</v>
      </c>
      <c r="C99" s="121">
        <v>0</v>
      </c>
      <c r="D99" s="121">
        <v>0</v>
      </c>
      <c r="E99" s="121">
        <v>16811.480772999999</v>
      </c>
      <c r="F99" s="121">
        <v>0</v>
      </c>
      <c r="G99" s="29"/>
      <c r="H99" s="45"/>
    </row>
    <row r="100" spans="1:8" x14ac:dyDescent="0.25">
      <c r="A100" s="23">
        <v>5</v>
      </c>
      <c r="B100" s="55" t="s">
        <v>291</v>
      </c>
      <c r="C100" s="121">
        <v>0</v>
      </c>
      <c r="D100" s="121">
        <v>0</v>
      </c>
      <c r="E100" s="121">
        <v>17442.297568999998</v>
      </c>
      <c r="F100" s="121">
        <v>50</v>
      </c>
      <c r="G100" s="29"/>
      <c r="H100" s="45"/>
    </row>
    <row r="101" spans="1:8" x14ac:dyDescent="0.25">
      <c r="A101" s="23">
        <v>6</v>
      </c>
      <c r="B101" s="55" t="s">
        <v>288</v>
      </c>
      <c r="C101" s="121">
        <v>0</v>
      </c>
      <c r="D101" s="121">
        <v>0</v>
      </c>
      <c r="E101" s="121">
        <v>-11286873.063254001</v>
      </c>
      <c r="F101" s="121">
        <v>0</v>
      </c>
      <c r="G101" s="29"/>
      <c r="H101" s="45"/>
    </row>
    <row r="102" spans="1:8" x14ac:dyDescent="0.25">
      <c r="A102" s="40" t="s">
        <v>54</v>
      </c>
      <c r="B102" s="44" t="s">
        <v>126</v>
      </c>
      <c r="C102" s="119">
        <v>0</v>
      </c>
      <c r="D102" s="119">
        <v>0</v>
      </c>
      <c r="E102" s="119">
        <v>813.19271600000002</v>
      </c>
      <c r="F102" s="119">
        <v>0</v>
      </c>
      <c r="G102" s="29"/>
      <c r="H102" s="45"/>
    </row>
    <row r="103" spans="1:8" x14ac:dyDescent="0.25">
      <c r="A103" s="115" t="s">
        <v>160</v>
      </c>
      <c r="B103" s="44" t="s">
        <v>289</v>
      </c>
      <c r="C103" s="119">
        <v>0</v>
      </c>
      <c r="D103" s="119">
        <v>0</v>
      </c>
      <c r="E103" s="119">
        <v>126687.885169</v>
      </c>
      <c r="F103" s="119">
        <v>126687.885169</v>
      </c>
      <c r="G103" s="29"/>
      <c r="H103" s="45"/>
    </row>
    <row r="104" spans="1:8" ht="28.5" x14ac:dyDescent="0.25">
      <c r="A104" s="115" t="s">
        <v>162</v>
      </c>
      <c r="B104" s="44" t="s">
        <v>290</v>
      </c>
      <c r="C104" s="119">
        <v>0</v>
      </c>
      <c r="D104" s="119">
        <v>0</v>
      </c>
      <c r="E104" s="119">
        <v>90.933228</v>
      </c>
      <c r="F104" s="119">
        <v>90.933228</v>
      </c>
      <c r="G104" s="29"/>
      <c r="H104" s="45"/>
    </row>
    <row r="105" spans="1:8" ht="28.5" x14ac:dyDescent="0.25">
      <c r="A105" s="40" t="s">
        <v>6</v>
      </c>
      <c r="B105" s="44" t="s">
        <v>127</v>
      </c>
      <c r="C105" s="119">
        <v>0</v>
      </c>
      <c r="D105" s="119">
        <v>0</v>
      </c>
      <c r="E105" s="119">
        <v>0</v>
      </c>
      <c r="F105" s="119">
        <v>0</v>
      </c>
      <c r="G105" s="29"/>
      <c r="H105" s="45"/>
    </row>
    <row r="106" spans="1:8" x14ac:dyDescent="0.25">
      <c r="A106" s="40" t="s">
        <v>32</v>
      </c>
      <c r="B106" s="44" t="s">
        <v>128</v>
      </c>
      <c r="C106" s="119">
        <v>0</v>
      </c>
      <c r="D106" s="119">
        <v>0</v>
      </c>
      <c r="E106" s="119">
        <v>1575503.8515319999</v>
      </c>
      <c r="F106" s="119">
        <v>1575503.8515319999</v>
      </c>
      <c r="G106" s="29"/>
      <c r="H106" s="45"/>
    </row>
    <row r="107" spans="1:8" ht="28.5" x14ac:dyDescent="0.25">
      <c r="A107" s="40" t="s">
        <v>34</v>
      </c>
      <c r="B107" s="44" t="s">
        <v>129</v>
      </c>
      <c r="C107" s="119">
        <v>0</v>
      </c>
      <c r="D107" s="119">
        <v>0</v>
      </c>
      <c r="E107" s="119">
        <v>4530336.6422469998</v>
      </c>
      <c r="F107" s="119">
        <v>4530336.6422469998</v>
      </c>
      <c r="G107" s="29"/>
      <c r="H107" s="45"/>
    </row>
    <row r="108" spans="1:8" ht="28.5" x14ac:dyDescent="0.25">
      <c r="A108" s="40" t="s">
        <v>43</v>
      </c>
      <c r="B108" s="56" t="s">
        <v>130</v>
      </c>
      <c r="C108" s="119">
        <v>0</v>
      </c>
      <c r="D108" s="119">
        <v>0</v>
      </c>
      <c r="E108" s="119">
        <v>679483.3665</v>
      </c>
      <c r="F108" s="119">
        <v>679483.3665</v>
      </c>
      <c r="G108" s="29"/>
      <c r="H108" s="45"/>
    </row>
    <row r="109" spans="1:8" x14ac:dyDescent="0.25">
      <c r="A109" s="40" t="s">
        <v>131</v>
      </c>
      <c r="B109" s="56" t="s">
        <v>132</v>
      </c>
      <c r="C109" s="119">
        <v>0</v>
      </c>
      <c r="D109" s="119">
        <v>38150</v>
      </c>
      <c r="E109" s="119">
        <v>8735608.7443729993</v>
      </c>
      <c r="F109" s="119">
        <v>8735608.7443729993</v>
      </c>
      <c r="G109" s="29"/>
      <c r="H109" s="45"/>
    </row>
    <row r="110" spans="1:8" x14ac:dyDescent="0.25">
      <c r="A110" s="23">
        <v>1</v>
      </c>
      <c r="B110" s="55" t="s">
        <v>133</v>
      </c>
      <c r="C110" s="121">
        <v>0</v>
      </c>
      <c r="D110" s="121">
        <v>38150</v>
      </c>
      <c r="E110" s="121">
        <v>8288079.2242139997</v>
      </c>
      <c r="F110" s="121">
        <v>8288079.2242139997</v>
      </c>
      <c r="G110" s="29"/>
      <c r="H110" s="29"/>
    </row>
    <row r="111" spans="1:8" x14ac:dyDescent="0.25">
      <c r="A111" s="23">
        <v>2</v>
      </c>
      <c r="B111" s="55" t="s">
        <v>134</v>
      </c>
      <c r="C111" s="121">
        <v>0</v>
      </c>
      <c r="D111" s="121">
        <v>0</v>
      </c>
      <c r="E111" s="121">
        <v>0</v>
      </c>
      <c r="F111" s="121">
        <v>0</v>
      </c>
      <c r="G111" s="29"/>
      <c r="H111" s="29"/>
    </row>
    <row r="112" spans="1:8" x14ac:dyDescent="0.25">
      <c r="A112" s="23">
        <v>3</v>
      </c>
      <c r="B112" s="55" t="s">
        <v>135</v>
      </c>
      <c r="C112" s="121">
        <v>0</v>
      </c>
      <c r="D112" s="121">
        <v>0</v>
      </c>
      <c r="E112" s="121">
        <v>447529.52015900001</v>
      </c>
      <c r="F112" s="121">
        <v>447529.52015900001</v>
      </c>
      <c r="G112" s="29"/>
      <c r="H112" s="29"/>
    </row>
  </sheetData>
  <mergeCells count="10">
    <mergeCell ref="A9:A10"/>
    <mergeCell ref="B9:B10"/>
    <mergeCell ref="C9:D9"/>
    <mergeCell ref="E9:F9"/>
    <mergeCell ref="G9:H9"/>
    <mergeCell ref="A1:B1"/>
    <mergeCell ref="F1:H1"/>
    <mergeCell ref="A2:B2"/>
    <mergeCell ref="A4:H4"/>
    <mergeCell ref="A5:H5"/>
  </mergeCells>
  <printOptions horizontalCentered="1"/>
  <pageMargins left="0" right="0" top="0.75" bottom="0.5" header="0.3" footer="0.3"/>
  <pageSetup paperSize="9" scale="85"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activeCell="H1" sqref="H1:I1"/>
    </sheetView>
  </sheetViews>
  <sheetFormatPr defaultRowHeight="15" x14ac:dyDescent="0.25"/>
  <cols>
    <col min="1" max="1" width="4.85546875" customWidth="1"/>
    <col min="2" max="2" width="32.85546875" customWidth="1"/>
    <col min="3" max="3" width="12.85546875" customWidth="1"/>
    <col min="4" max="4" width="13.140625" customWidth="1"/>
    <col min="5" max="5" width="12.42578125" bestFit="1" customWidth="1"/>
    <col min="6" max="6" width="13.7109375" customWidth="1"/>
    <col min="7" max="7" width="13.140625" customWidth="1"/>
    <col min="8" max="8" width="12.140625" customWidth="1"/>
    <col min="12" max="12" width="11.28515625" bestFit="1" customWidth="1"/>
  </cols>
  <sheetData>
    <row r="1" spans="1:12" ht="15.75" x14ac:dyDescent="0.25">
      <c r="A1" s="202" t="s">
        <v>46</v>
      </c>
      <c r="B1" s="202"/>
      <c r="C1" s="57"/>
      <c r="D1" s="57"/>
      <c r="E1" s="57"/>
      <c r="F1" s="57"/>
      <c r="G1" s="57"/>
      <c r="H1" s="203" t="s">
        <v>136</v>
      </c>
      <c r="I1" s="203"/>
      <c r="J1" s="20"/>
      <c r="K1" s="20"/>
    </row>
    <row r="2" spans="1:12" ht="15.75" x14ac:dyDescent="0.25">
      <c r="A2" s="204" t="s">
        <v>47</v>
      </c>
      <c r="B2" s="204"/>
      <c r="C2" s="58"/>
      <c r="D2" s="58"/>
      <c r="E2" s="58"/>
      <c r="F2" s="58"/>
      <c r="G2" s="58"/>
      <c r="H2" s="58"/>
      <c r="I2" s="59"/>
      <c r="J2" s="16"/>
      <c r="K2" s="16"/>
    </row>
    <row r="3" spans="1:12" x14ac:dyDescent="0.25">
      <c r="A3" s="135"/>
      <c r="B3" s="135"/>
      <c r="C3" s="58"/>
      <c r="D3" s="58"/>
      <c r="E3" s="58"/>
      <c r="F3" s="58"/>
      <c r="G3" s="58"/>
      <c r="H3" s="58"/>
      <c r="I3" s="59"/>
      <c r="J3" s="16"/>
      <c r="K3" s="16"/>
    </row>
    <row r="4" spans="1:12" ht="54.75" customHeight="1" x14ac:dyDescent="0.25">
      <c r="A4" s="205" t="s">
        <v>532</v>
      </c>
      <c r="B4" s="205"/>
      <c r="C4" s="205"/>
      <c r="D4" s="205"/>
      <c r="E4" s="205"/>
      <c r="F4" s="205"/>
      <c r="G4" s="205"/>
      <c r="H4" s="205"/>
      <c r="I4" s="205"/>
      <c r="J4" s="205"/>
      <c r="K4" s="205"/>
    </row>
    <row r="5" spans="1:12" ht="15.75" x14ac:dyDescent="0.25">
      <c r="A5" s="206" t="s">
        <v>531</v>
      </c>
      <c r="B5" s="206"/>
      <c r="C5" s="206"/>
      <c r="D5" s="206"/>
      <c r="E5" s="206"/>
      <c r="F5" s="206"/>
      <c r="G5" s="206"/>
      <c r="H5" s="206"/>
      <c r="I5" s="206"/>
      <c r="J5" s="206"/>
      <c r="K5" s="206"/>
    </row>
    <row r="6" spans="1:12" x14ac:dyDescent="0.25">
      <c r="A6" s="136"/>
      <c r="B6" s="136"/>
      <c r="C6" s="136"/>
      <c r="D6" s="136"/>
      <c r="E6" s="136"/>
      <c r="F6" s="136"/>
      <c r="G6" s="136"/>
      <c r="H6" s="136"/>
      <c r="I6" s="136"/>
      <c r="J6" s="136"/>
      <c r="K6" s="136"/>
    </row>
    <row r="7" spans="1:12" x14ac:dyDescent="0.25">
      <c r="A7" s="136"/>
      <c r="B7" s="136"/>
      <c r="C7" s="136"/>
      <c r="D7" s="136"/>
      <c r="E7" s="136"/>
      <c r="F7" s="136"/>
      <c r="G7" s="136"/>
      <c r="H7" s="136"/>
      <c r="I7" s="136"/>
      <c r="J7" s="136"/>
      <c r="K7" s="136"/>
    </row>
    <row r="8" spans="1:12" ht="15.75" x14ac:dyDescent="0.25">
      <c r="A8" s="60"/>
      <c r="B8" s="1"/>
      <c r="C8" s="57"/>
      <c r="D8" s="182"/>
      <c r="E8" s="57"/>
      <c r="F8" s="57"/>
      <c r="G8" s="57"/>
      <c r="H8" s="57"/>
      <c r="I8" s="201" t="s">
        <v>293</v>
      </c>
      <c r="J8" s="201"/>
      <c r="K8" s="201"/>
    </row>
    <row r="9" spans="1:12" x14ac:dyDescent="0.25">
      <c r="A9" s="199" t="s">
        <v>0</v>
      </c>
      <c r="B9" s="199" t="s">
        <v>1</v>
      </c>
      <c r="C9" s="200" t="s">
        <v>73</v>
      </c>
      <c r="D9" s="200" t="s">
        <v>137</v>
      </c>
      <c r="E9" s="200"/>
      <c r="F9" s="200" t="s">
        <v>3</v>
      </c>
      <c r="G9" s="200" t="s">
        <v>137</v>
      </c>
      <c r="H9" s="200"/>
      <c r="I9" s="198" t="s">
        <v>4</v>
      </c>
      <c r="J9" s="198"/>
      <c r="K9" s="198"/>
    </row>
    <row r="10" spans="1:12" ht="25.5" x14ac:dyDescent="0.25">
      <c r="A10" s="199"/>
      <c r="B10" s="199"/>
      <c r="C10" s="200"/>
      <c r="D10" s="61" t="s">
        <v>138</v>
      </c>
      <c r="E10" s="61" t="s">
        <v>139</v>
      </c>
      <c r="F10" s="200"/>
      <c r="G10" s="61" t="s">
        <v>138</v>
      </c>
      <c r="H10" s="61" t="s">
        <v>140</v>
      </c>
      <c r="I10" s="62" t="s">
        <v>141</v>
      </c>
      <c r="J10" s="63" t="s">
        <v>142</v>
      </c>
      <c r="K10" s="63" t="s">
        <v>143</v>
      </c>
    </row>
    <row r="11" spans="1:12" x14ac:dyDescent="0.25">
      <c r="A11" s="64" t="s">
        <v>5</v>
      </c>
      <c r="B11" s="64" t="s">
        <v>6</v>
      </c>
      <c r="C11" s="65" t="s">
        <v>144</v>
      </c>
      <c r="D11" s="65" t="s">
        <v>68</v>
      </c>
      <c r="E11" s="65" t="s">
        <v>145</v>
      </c>
      <c r="F11" s="65" t="s">
        <v>146</v>
      </c>
      <c r="G11" s="65" t="s">
        <v>147</v>
      </c>
      <c r="H11" s="65" t="s">
        <v>148</v>
      </c>
      <c r="I11" s="66" t="s">
        <v>149</v>
      </c>
      <c r="J11" s="67" t="s">
        <v>150</v>
      </c>
      <c r="K11" s="67" t="s">
        <v>151</v>
      </c>
    </row>
    <row r="12" spans="1:12" x14ac:dyDescent="0.25">
      <c r="A12" s="68"/>
      <c r="B12" s="68" t="s">
        <v>152</v>
      </c>
      <c r="C12" s="69">
        <f>+D12+E12</f>
        <v>19914982.219999999</v>
      </c>
      <c r="D12" s="69">
        <f>+D13+D27+D40</f>
        <v>9727891.3200000003</v>
      </c>
      <c r="E12" s="69">
        <f>+E13+E27+E40</f>
        <v>10187090.9</v>
      </c>
      <c r="F12" s="69">
        <f t="shared" ref="F12:F17" si="0">+G12+H12</f>
        <v>24250302.606820002</v>
      </c>
      <c r="G12" s="69">
        <f>+G13+G27+G40</f>
        <v>12315544.483619001</v>
      </c>
      <c r="H12" s="69">
        <f>+H13+H27+H40</f>
        <v>11934758.123201</v>
      </c>
      <c r="I12" s="70">
        <f>+F12/C12</f>
        <v>1.2176914013242841</v>
      </c>
      <c r="J12" s="70">
        <f>+G12/D12</f>
        <v>1.2660035025575307</v>
      </c>
      <c r="K12" s="70">
        <f>+H12/E12</f>
        <v>1.1715570461043985</v>
      </c>
      <c r="L12" s="116">
        <f>+'[1]53-'!$F$10-F12</f>
        <v>0</v>
      </c>
    </row>
    <row r="13" spans="1:12" x14ac:dyDescent="0.25">
      <c r="A13" s="71" t="s">
        <v>5</v>
      </c>
      <c r="B13" s="71" t="s">
        <v>153</v>
      </c>
      <c r="C13" s="72">
        <f>+D13+E13</f>
        <v>19914982.219999999</v>
      </c>
      <c r="D13" s="72">
        <f>+D14+D17+D20+D21+D22+D23+D24+D25</f>
        <v>9727891.3200000003</v>
      </c>
      <c r="E13" s="72">
        <f>+E14+E17+E20+E21+E22+E23+E24+E25</f>
        <v>10187090.9</v>
      </c>
      <c r="F13" s="72">
        <f t="shared" si="0"/>
        <v>18543497.346037999</v>
      </c>
      <c r="G13" s="72">
        <f>+G14+G17+G20+G21+G23+G22+G24+G25+G26</f>
        <v>8478405.1504030004</v>
      </c>
      <c r="H13" s="72">
        <f>+H14+H17+H20+H21+H23+H22+H24+H25+H26</f>
        <v>10065092.195635</v>
      </c>
      <c r="I13" s="73">
        <f t="shared" ref="I13:K22" si="1">+F13/C13</f>
        <v>0.93113301037323248</v>
      </c>
      <c r="J13" s="73">
        <f t="shared" si="1"/>
        <v>0.871556318990928</v>
      </c>
      <c r="K13" s="73">
        <f t="shared" si="1"/>
        <v>0.98802418614277798</v>
      </c>
      <c r="L13" s="116"/>
    </row>
    <row r="14" spans="1:12" x14ac:dyDescent="0.25">
      <c r="A14" s="74" t="s">
        <v>82</v>
      </c>
      <c r="B14" s="75" t="s">
        <v>154</v>
      </c>
      <c r="C14" s="76">
        <f>+D14+E14</f>
        <v>7190658</v>
      </c>
      <c r="D14" s="77">
        <f>+'[1]53-'!$D$12</f>
        <v>4136821</v>
      </c>
      <c r="E14" s="77">
        <f>+'[1]53-'!$E$12</f>
        <v>3053837</v>
      </c>
      <c r="F14" s="77">
        <f t="shared" si="0"/>
        <v>6517867.3440990001</v>
      </c>
      <c r="G14" s="77">
        <f>+'[1]53-'!$G$12</f>
        <v>3555853.8581980001</v>
      </c>
      <c r="H14" s="76">
        <f>+'[1]53-'!$H$12</f>
        <v>2962013.485901</v>
      </c>
      <c r="I14" s="73">
        <f t="shared" si="1"/>
        <v>0.90643545334780207</v>
      </c>
      <c r="J14" s="73">
        <f t="shared" si="1"/>
        <v>0.85956193371625222</v>
      </c>
      <c r="K14" s="73">
        <f t="shared" si="1"/>
        <v>0.96993175663959796</v>
      </c>
      <c r="L14" s="116"/>
    </row>
    <row r="15" spans="1:12" ht="25.5" x14ac:dyDescent="0.25">
      <c r="A15" s="78"/>
      <c r="B15" s="79" t="s">
        <v>155</v>
      </c>
      <c r="C15" s="80"/>
      <c r="D15" s="81"/>
      <c r="E15" s="81"/>
      <c r="F15" s="81">
        <f>+G15+H15</f>
        <v>1371527.627266</v>
      </c>
      <c r="G15" s="81">
        <f>+'[1]53-'!$G$15</f>
        <v>376884.13535300002</v>
      </c>
      <c r="H15" s="80">
        <f>+'[1]53-'!$H$15</f>
        <v>994643.49191300001</v>
      </c>
      <c r="I15" s="82"/>
      <c r="J15" s="82"/>
      <c r="K15" s="82"/>
      <c r="L15" s="116"/>
    </row>
    <row r="16" spans="1:12" x14ac:dyDescent="0.25">
      <c r="A16" s="78"/>
      <c r="B16" s="83" t="s">
        <v>156</v>
      </c>
      <c r="C16" s="80"/>
      <c r="D16" s="81"/>
      <c r="E16" s="81"/>
      <c r="F16" s="81">
        <f>+G16+H16</f>
        <v>57641.329513999997</v>
      </c>
      <c r="G16" s="81">
        <f>+'[1]53-'!$G$16</f>
        <v>57641.329513999997</v>
      </c>
      <c r="H16" s="80"/>
      <c r="I16" s="82"/>
      <c r="J16" s="82"/>
      <c r="K16" s="82"/>
    </row>
    <row r="17" spans="1:11" x14ac:dyDescent="0.25">
      <c r="A17" s="74" t="s">
        <v>26</v>
      </c>
      <c r="B17" s="75" t="s">
        <v>157</v>
      </c>
      <c r="C17" s="76">
        <f>+D17+E17</f>
        <v>12117802.219999999</v>
      </c>
      <c r="D17" s="77">
        <f>+'[1]53-'!$D$39</f>
        <v>5166590.3199999994</v>
      </c>
      <c r="E17" s="77">
        <f>+'[1]53-'!$E$39</f>
        <v>6951211.9000000004</v>
      </c>
      <c r="F17" s="77">
        <f t="shared" si="0"/>
        <v>11258575.201709</v>
      </c>
      <c r="G17" s="77">
        <f>+'[1]53-'!$G$39</f>
        <v>4155496.4919750001</v>
      </c>
      <c r="H17" s="76">
        <f>+'[1]53-'!$H$39</f>
        <v>7103078.7097340003</v>
      </c>
      <c r="I17" s="73">
        <f t="shared" si="1"/>
        <v>0.92909382388888351</v>
      </c>
      <c r="J17" s="73">
        <f t="shared" si="1"/>
        <v>0.80430152859013615</v>
      </c>
      <c r="K17" s="73">
        <f t="shared" si="1"/>
        <v>1.0218475298866949</v>
      </c>
    </row>
    <row r="18" spans="1:11" ht="25.5" x14ac:dyDescent="0.25">
      <c r="A18" s="78"/>
      <c r="B18" s="79" t="s">
        <v>155</v>
      </c>
      <c r="C18" s="80">
        <f>+D18+E18</f>
        <v>4500948.05</v>
      </c>
      <c r="D18" s="81">
        <f>+'[1]53-'!$D$44</f>
        <v>1196563.55</v>
      </c>
      <c r="E18" s="81">
        <f>+'[1]53-'!$E$44</f>
        <v>3304384.5</v>
      </c>
      <c r="F18" s="81">
        <f>+G18+H18</f>
        <v>4238005.3801619997</v>
      </c>
      <c r="G18" s="81">
        <f>+'[1]53-'!$G$44</f>
        <v>992823.55306299997</v>
      </c>
      <c r="H18" s="80">
        <f>+'[1]53-'!$H$44</f>
        <v>3245181.8270990001</v>
      </c>
      <c r="I18" s="82">
        <f t="shared" si="1"/>
        <v>0.94158060326023973</v>
      </c>
      <c r="J18" s="82">
        <f t="shared" si="1"/>
        <v>0.82972906291771964</v>
      </c>
      <c r="K18" s="82">
        <f t="shared" si="1"/>
        <v>0.98208360047052634</v>
      </c>
    </row>
    <row r="19" spans="1:11" x14ac:dyDescent="0.25">
      <c r="A19" s="78"/>
      <c r="B19" s="83" t="s">
        <v>156</v>
      </c>
      <c r="C19" s="80">
        <f>+D19+E19</f>
        <v>102180</v>
      </c>
      <c r="D19" s="81">
        <f>+'[1]53-'!$D$45</f>
        <v>102180</v>
      </c>
      <c r="E19" s="81"/>
      <c r="F19" s="81">
        <f>+G19+H19</f>
        <v>89008.011050999994</v>
      </c>
      <c r="G19" s="81">
        <f>+'[1]53-'!$G$45</f>
        <v>87171.49871</v>
      </c>
      <c r="H19" s="80">
        <f>+'[1]53-'!$H$45</f>
        <v>1836.5123410000001</v>
      </c>
      <c r="I19" s="82">
        <f t="shared" si="1"/>
        <v>0.87109034107457417</v>
      </c>
      <c r="J19" s="82">
        <f t="shared" si="1"/>
        <v>0.85311703572127617</v>
      </c>
      <c r="K19" s="82"/>
    </row>
    <row r="20" spans="1:11" ht="38.25" x14ac:dyDescent="0.25">
      <c r="A20" s="84" t="s">
        <v>30</v>
      </c>
      <c r="B20" s="85" t="s">
        <v>158</v>
      </c>
      <c r="C20" s="76">
        <f>+D20+E20</f>
        <v>255082</v>
      </c>
      <c r="D20" s="86">
        <f>+'[1]53-'!$D$56+'[1]53-'!$D$55</f>
        <v>255082</v>
      </c>
      <c r="E20" s="86"/>
      <c r="F20" s="86">
        <f>+H20+G20</f>
        <v>762697.78477399994</v>
      </c>
      <c r="G20" s="86">
        <f>+'[1]53-'!$G$56+'[1]53-'!$G$55</f>
        <v>762697.78477399994</v>
      </c>
      <c r="H20" s="87"/>
      <c r="I20" s="73">
        <f t="shared" si="1"/>
        <v>2.9900102115162963</v>
      </c>
      <c r="J20" s="73">
        <f t="shared" si="1"/>
        <v>2.9900102115162963</v>
      </c>
      <c r="K20" s="73"/>
    </row>
    <row r="21" spans="1:11" x14ac:dyDescent="0.25">
      <c r="A21" s="84" t="s">
        <v>54</v>
      </c>
      <c r="B21" s="85" t="s">
        <v>159</v>
      </c>
      <c r="C21" s="76"/>
      <c r="D21" s="86"/>
      <c r="E21" s="86"/>
      <c r="F21" s="86">
        <f>+G21+H21</f>
        <v>0</v>
      </c>
      <c r="G21" s="86"/>
      <c r="H21" s="87"/>
      <c r="I21" s="73"/>
      <c r="J21" s="73"/>
      <c r="K21" s="73"/>
    </row>
    <row r="22" spans="1:11" x14ac:dyDescent="0.25">
      <c r="A22" s="74" t="s">
        <v>160</v>
      </c>
      <c r="B22" s="75" t="s">
        <v>161</v>
      </c>
      <c r="C22" s="76">
        <f>+D22+E22</f>
        <v>2910</v>
      </c>
      <c r="D22" s="86">
        <f>+'[1]53-'!$D$57</f>
        <v>2910</v>
      </c>
      <c r="E22" s="86"/>
      <c r="F22" s="86">
        <f>+G22+H22</f>
        <v>2910</v>
      </c>
      <c r="G22" s="86">
        <f>+'[1]53-'!$G$57</f>
        <v>2910</v>
      </c>
      <c r="H22" s="76"/>
      <c r="I22" s="73">
        <f t="shared" si="1"/>
        <v>1</v>
      </c>
      <c r="J22" s="73"/>
      <c r="K22" s="73"/>
    </row>
    <row r="23" spans="1:11" x14ac:dyDescent="0.25">
      <c r="A23" s="74" t="s">
        <v>162</v>
      </c>
      <c r="B23" s="75" t="s">
        <v>163</v>
      </c>
      <c r="C23" s="76">
        <f>+D23+E23</f>
        <v>348530</v>
      </c>
      <c r="D23" s="86">
        <f>+'[1]53-'!$D$58</f>
        <v>166488</v>
      </c>
      <c r="E23" s="86">
        <f>+'[1]53-'!$E$58</f>
        <v>182042</v>
      </c>
      <c r="F23" s="86">
        <v>0</v>
      </c>
      <c r="G23" s="86">
        <v>0</v>
      </c>
      <c r="H23" s="76"/>
      <c r="I23" s="73"/>
      <c r="J23" s="73"/>
      <c r="K23" s="73"/>
    </row>
    <row r="24" spans="1:11" x14ac:dyDescent="0.25">
      <c r="A24" s="74" t="s">
        <v>164</v>
      </c>
      <c r="B24" s="75" t="s">
        <v>165</v>
      </c>
      <c r="C24" s="76">
        <f>+D24+E24</f>
        <v>0</v>
      </c>
      <c r="D24" s="86"/>
      <c r="E24" s="86"/>
      <c r="F24" s="86">
        <v>0</v>
      </c>
      <c r="G24" s="86">
        <v>0</v>
      </c>
      <c r="H24" s="76"/>
      <c r="I24" s="73"/>
      <c r="J24" s="73"/>
      <c r="K24" s="73"/>
    </row>
    <row r="25" spans="1:11" x14ac:dyDescent="0.25">
      <c r="A25" s="74" t="s">
        <v>166</v>
      </c>
      <c r="B25" s="75" t="s">
        <v>64</v>
      </c>
      <c r="C25" s="76">
        <v>0</v>
      </c>
      <c r="D25" s="86">
        <v>0</v>
      </c>
      <c r="E25" s="86">
        <v>0</v>
      </c>
      <c r="F25" s="86">
        <f>+G25+H25</f>
        <v>1447.0154560000001</v>
      </c>
      <c r="G25" s="86">
        <f>+'[1]53-'!$G$69</f>
        <v>1447.0154560000001</v>
      </c>
      <c r="H25" s="76"/>
      <c r="I25" s="73"/>
      <c r="J25" s="73"/>
      <c r="K25" s="73"/>
    </row>
    <row r="26" spans="1:11" x14ac:dyDescent="0.25">
      <c r="A26" s="74" t="s">
        <v>167</v>
      </c>
      <c r="B26" s="75" t="s">
        <v>168</v>
      </c>
      <c r="C26" s="76"/>
      <c r="D26" s="86"/>
      <c r="E26" s="86"/>
      <c r="F26" s="86">
        <f>+G26+H26</f>
        <v>0</v>
      </c>
      <c r="G26" s="86"/>
      <c r="H26" s="76"/>
      <c r="I26" s="73"/>
      <c r="J26" s="73"/>
      <c r="K26" s="73"/>
    </row>
    <row r="27" spans="1:11" x14ac:dyDescent="0.25">
      <c r="A27" s="74" t="s">
        <v>6</v>
      </c>
      <c r="B27" s="75" t="s">
        <v>169</v>
      </c>
      <c r="C27" s="76">
        <f>+D27+E27</f>
        <v>0</v>
      </c>
      <c r="D27" s="86">
        <f>+D28+D38+D39</f>
        <v>0</v>
      </c>
      <c r="E27" s="86">
        <f>+E28+E38+E39</f>
        <v>0</v>
      </c>
      <c r="F27" s="86">
        <f>+G27+H27</f>
        <v>2921.6916300000003</v>
      </c>
      <c r="G27" s="86">
        <f>+'[1]53-'!$G$60</f>
        <v>2921.6916300000003</v>
      </c>
      <c r="H27" s="86">
        <f t="shared" ref="H27" si="2">+H28+H38+H39</f>
        <v>0</v>
      </c>
      <c r="I27" s="73"/>
      <c r="J27" s="73"/>
      <c r="K27" s="73"/>
    </row>
    <row r="28" spans="1:11" x14ac:dyDescent="0.25">
      <c r="A28" s="88" t="s">
        <v>82</v>
      </c>
      <c r="B28" s="89" t="s">
        <v>170</v>
      </c>
      <c r="C28" s="76">
        <f>+D28+E28</f>
        <v>0</v>
      </c>
      <c r="D28" s="86">
        <f>+SUM(D29:D37)</f>
        <v>0</v>
      </c>
      <c r="E28" s="86">
        <f>+SUM(E29:E37)</f>
        <v>0</v>
      </c>
      <c r="F28" s="86">
        <f>+G28+H28</f>
        <v>0</v>
      </c>
      <c r="G28" s="86">
        <f>+SUM(G29:G37)</f>
        <v>0</v>
      </c>
      <c r="H28" s="86">
        <f>+SUM(H29:H37)</f>
        <v>0</v>
      </c>
      <c r="I28" s="73"/>
      <c r="J28" s="73"/>
      <c r="K28" s="73"/>
    </row>
    <row r="29" spans="1:11" hidden="1" x14ac:dyDescent="0.25">
      <c r="A29" s="90">
        <v>1</v>
      </c>
      <c r="B29" s="91" t="s">
        <v>171</v>
      </c>
      <c r="C29" s="80">
        <f>+D29+E29</f>
        <v>0</v>
      </c>
      <c r="D29" s="92"/>
      <c r="E29" s="92"/>
      <c r="F29" s="92">
        <f t="shared" ref="F29:F37" si="3">+G29+H29</f>
        <v>0</v>
      </c>
      <c r="G29" s="92"/>
      <c r="H29" s="80"/>
      <c r="I29" s="82"/>
      <c r="J29" s="82"/>
      <c r="K29" s="82"/>
    </row>
    <row r="30" spans="1:11" hidden="1" x14ac:dyDescent="0.25">
      <c r="A30" s="90">
        <v>2</v>
      </c>
      <c r="B30" s="91" t="s">
        <v>172</v>
      </c>
      <c r="C30" s="80">
        <f t="shared" ref="C30:C37" si="4">+D30+E30</f>
        <v>0</v>
      </c>
      <c r="D30" s="92"/>
      <c r="E30" s="92"/>
      <c r="F30" s="92">
        <f t="shared" si="3"/>
        <v>0</v>
      </c>
      <c r="G30" s="92"/>
      <c r="H30" s="80"/>
      <c r="I30" s="82"/>
      <c r="J30" s="82"/>
      <c r="K30" s="82"/>
    </row>
    <row r="31" spans="1:11" hidden="1" x14ac:dyDescent="0.25">
      <c r="A31" s="90">
        <v>3</v>
      </c>
      <c r="B31" s="91" t="s">
        <v>173</v>
      </c>
      <c r="C31" s="80">
        <f t="shared" si="4"/>
        <v>0</v>
      </c>
      <c r="D31" s="92"/>
      <c r="E31" s="92"/>
      <c r="F31" s="92">
        <f t="shared" si="3"/>
        <v>0</v>
      </c>
      <c r="G31" s="92"/>
      <c r="H31" s="80"/>
      <c r="I31" s="82"/>
      <c r="J31" s="82"/>
      <c r="K31" s="82"/>
    </row>
    <row r="32" spans="1:11" ht="24" hidden="1" x14ac:dyDescent="0.25">
      <c r="A32" s="90">
        <v>4</v>
      </c>
      <c r="B32" s="91" t="s">
        <v>174</v>
      </c>
      <c r="C32" s="80">
        <f t="shared" si="4"/>
        <v>0</v>
      </c>
      <c r="D32" s="92"/>
      <c r="E32" s="92"/>
      <c r="F32" s="92">
        <f t="shared" si="3"/>
        <v>0</v>
      </c>
      <c r="G32" s="92"/>
      <c r="H32" s="80"/>
      <c r="I32" s="82"/>
      <c r="J32" s="82"/>
      <c r="K32" s="82"/>
    </row>
    <row r="33" spans="1:11" hidden="1" x14ac:dyDescent="0.25">
      <c r="A33" s="90">
        <v>5</v>
      </c>
      <c r="B33" s="91" t="s">
        <v>175</v>
      </c>
      <c r="C33" s="80">
        <f t="shared" si="4"/>
        <v>0</v>
      </c>
      <c r="D33" s="92"/>
      <c r="E33" s="92"/>
      <c r="F33" s="92">
        <f t="shared" si="3"/>
        <v>0</v>
      </c>
      <c r="G33" s="92"/>
      <c r="H33" s="80"/>
      <c r="I33" s="82"/>
      <c r="J33" s="82"/>
      <c r="K33" s="82"/>
    </row>
    <row r="34" spans="1:11" hidden="1" x14ac:dyDescent="0.25">
      <c r="A34" s="90">
        <v>6</v>
      </c>
      <c r="B34" s="91" t="s">
        <v>176</v>
      </c>
      <c r="C34" s="80">
        <f t="shared" si="4"/>
        <v>0</v>
      </c>
      <c r="D34" s="92"/>
      <c r="E34" s="92"/>
      <c r="F34" s="92">
        <f t="shared" si="3"/>
        <v>0</v>
      </c>
      <c r="G34" s="92"/>
      <c r="H34" s="80"/>
      <c r="I34" s="82"/>
      <c r="J34" s="82"/>
      <c r="K34" s="82"/>
    </row>
    <row r="35" spans="1:11" hidden="1" x14ac:dyDescent="0.25">
      <c r="A35" s="90">
        <v>7</v>
      </c>
      <c r="B35" s="91" t="s">
        <v>177</v>
      </c>
      <c r="C35" s="80">
        <f t="shared" si="4"/>
        <v>0</v>
      </c>
      <c r="D35" s="92"/>
      <c r="E35" s="92"/>
      <c r="F35" s="92">
        <f t="shared" si="3"/>
        <v>0</v>
      </c>
      <c r="G35" s="92"/>
      <c r="H35" s="80"/>
      <c r="I35" s="82"/>
      <c r="J35" s="82"/>
      <c r="K35" s="82"/>
    </row>
    <row r="36" spans="1:11" hidden="1" x14ac:dyDescent="0.25">
      <c r="A36" s="90">
        <v>8</v>
      </c>
      <c r="B36" s="91" t="s">
        <v>178</v>
      </c>
      <c r="C36" s="80">
        <f t="shared" si="4"/>
        <v>0</v>
      </c>
      <c r="D36" s="92"/>
      <c r="E36" s="92"/>
      <c r="F36" s="92">
        <f t="shared" si="3"/>
        <v>0</v>
      </c>
      <c r="G36" s="92"/>
      <c r="H36" s="80"/>
      <c r="I36" s="82"/>
      <c r="J36" s="82"/>
      <c r="K36" s="82"/>
    </row>
    <row r="37" spans="1:11" ht="24" hidden="1" x14ac:dyDescent="0.25">
      <c r="A37" s="90">
        <v>9</v>
      </c>
      <c r="B37" s="91" t="s">
        <v>179</v>
      </c>
      <c r="C37" s="80">
        <f t="shared" si="4"/>
        <v>0</v>
      </c>
      <c r="D37" s="92"/>
      <c r="E37" s="92"/>
      <c r="F37" s="92">
        <f t="shared" si="3"/>
        <v>0</v>
      </c>
      <c r="G37" s="92"/>
      <c r="H37" s="80"/>
      <c r="I37" s="82"/>
      <c r="J37" s="82"/>
      <c r="K37" s="82"/>
    </row>
    <row r="38" spans="1:11" x14ac:dyDescent="0.25">
      <c r="A38" s="88" t="s">
        <v>26</v>
      </c>
      <c r="B38" s="89" t="s">
        <v>180</v>
      </c>
      <c r="C38" s="76">
        <f>+D38+E38</f>
        <v>0</v>
      </c>
      <c r="D38" s="86"/>
      <c r="E38" s="86"/>
      <c r="F38" s="86">
        <f>+G38+H38</f>
        <v>0</v>
      </c>
      <c r="G38" s="86"/>
      <c r="H38" s="76"/>
      <c r="I38" s="73"/>
      <c r="J38" s="73"/>
      <c r="K38" s="73"/>
    </row>
    <row r="39" spans="1:11" x14ac:dyDescent="0.25">
      <c r="A39" s="88" t="s">
        <v>30</v>
      </c>
      <c r="B39" s="89" t="s">
        <v>181</v>
      </c>
      <c r="C39" s="76">
        <f>+D39+E39</f>
        <v>0</v>
      </c>
      <c r="D39" s="86"/>
      <c r="E39" s="86"/>
      <c r="F39" s="86">
        <f>+G39+H39</f>
        <v>0</v>
      </c>
      <c r="G39" s="86"/>
      <c r="H39" s="76"/>
      <c r="I39" s="73"/>
      <c r="J39" s="73"/>
      <c r="K39" s="73"/>
    </row>
    <row r="40" spans="1:11" x14ac:dyDescent="0.25">
      <c r="A40" s="74" t="s">
        <v>32</v>
      </c>
      <c r="B40" s="75" t="s">
        <v>182</v>
      </c>
      <c r="C40" s="76"/>
      <c r="D40" s="86">
        <v>0</v>
      </c>
      <c r="E40" s="86">
        <v>0</v>
      </c>
      <c r="F40" s="86">
        <f>+G40+H40</f>
        <v>5703883.5691520004</v>
      </c>
      <c r="G40" s="86">
        <f>+'[1]53-'!$G$68</f>
        <v>3834217.6415860001</v>
      </c>
      <c r="H40" s="86">
        <f>+'[1]53-'!$H$68</f>
        <v>1869665.927566</v>
      </c>
      <c r="I40" s="73"/>
      <c r="J40" s="73"/>
      <c r="K40" s="73"/>
    </row>
    <row r="41" spans="1:11" x14ac:dyDescent="0.25">
      <c r="A41" s="93"/>
      <c r="B41" s="94"/>
      <c r="C41" s="95"/>
      <c r="D41" s="95"/>
      <c r="E41" s="95"/>
      <c r="F41" s="95"/>
      <c r="G41" s="95"/>
      <c r="H41" s="95"/>
      <c r="I41" s="96"/>
      <c r="J41" s="97"/>
      <c r="K41" s="96"/>
    </row>
  </sheetData>
  <mergeCells count="13">
    <mergeCell ref="I8:K8"/>
    <mergeCell ref="A1:B1"/>
    <mergeCell ref="H1:I1"/>
    <mergeCell ref="A2:B2"/>
    <mergeCell ref="A4:K4"/>
    <mergeCell ref="A5:K5"/>
    <mergeCell ref="I9:K9"/>
    <mergeCell ref="A9:A10"/>
    <mergeCell ref="B9:B10"/>
    <mergeCell ref="C9:C10"/>
    <mergeCell ref="D9:E9"/>
    <mergeCell ref="F9:F10"/>
    <mergeCell ref="G9:H9"/>
  </mergeCells>
  <printOptions horizontalCentered="1"/>
  <pageMargins left="0.2" right="0.2" top="0.75" bottom="0.75" header="0.3" footer="0.3"/>
  <pageSetup paperSize="9" orientation="landscape"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1"/>
  <sheetViews>
    <sheetView workbookViewId="0">
      <selection activeCell="I47" sqref="I47"/>
    </sheetView>
  </sheetViews>
  <sheetFormatPr defaultRowHeight="15" x14ac:dyDescent="0.25"/>
  <cols>
    <col min="1" max="1" width="5.85546875" customWidth="1"/>
    <col min="2" max="2" width="39.85546875" customWidth="1"/>
    <col min="3" max="3" width="21.140625" customWidth="1"/>
    <col min="4" max="4" width="23.28515625" customWidth="1"/>
  </cols>
  <sheetData>
    <row r="1" spans="1:5" x14ac:dyDescent="0.25">
      <c r="A1" s="186" t="s">
        <v>46</v>
      </c>
      <c r="B1" s="186"/>
      <c r="C1" s="7"/>
      <c r="D1" s="187" t="s">
        <v>183</v>
      </c>
      <c r="E1" s="187"/>
    </row>
    <row r="2" spans="1:5" x14ac:dyDescent="0.25">
      <c r="A2" s="188" t="s">
        <v>47</v>
      </c>
      <c r="B2" s="188"/>
      <c r="C2" s="8"/>
      <c r="D2" s="8"/>
      <c r="E2" s="16"/>
    </row>
    <row r="3" spans="1:5" x14ac:dyDescent="0.25">
      <c r="A3" s="123"/>
      <c r="B3" s="123"/>
      <c r="C3" s="8"/>
      <c r="D3" s="8"/>
      <c r="E3" s="16"/>
    </row>
    <row r="4" spans="1:5" ht="16.5" x14ac:dyDescent="0.25">
      <c r="A4" s="207" t="s">
        <v>295</v>
      </c>
      <c r="B4" s="207"/>
      <c r="C4" s="207"/>
      <c r="D4" s="207"/>
      <c r="E4" s="207"/>
    </row>
    <row r="5" spans="1:5" x14ac:dyDescent="0.25">
      <c r="A5" s="190" t="s">
        <v>534</v>
      </c>
      <c r="B5" s="190"/>
      <c r="C5" s="190"/>
      <c r="D5" s="190"/>
      <c r="E5" s="190"/>
    </row>
    <row r="6" spans="1:5" x14ac:dyDescent="0.25">
      <c r="A6" s="124"/>
      <c r="B6" s="124"/>
      <c r="C6" s="124"/>
      <c r="D6" s="124"/>
      <c r="E6" s="124"/>
    </row>
    <row r="7" spans="1:5" x14ac:dyDescent="0.25">
      <c r="A7" s="124"/>
      <c r="B7" s="124"/>
      <c r="C7" s="124"/>
      <c r="D7" s="124"/>
      <c r="E7" s="124"/>
    </row>
    <row r="8" spans="1:5" x14ac:dyDescent="0.25">
      <c r="A8" s="1"/>
      <c r="B8" s="1"/>
      <c r="C8" s="183"/>
      <c r="D8" s="7"/>
      <c r="E8" s="17" t="s">
        <v>293</v>
      </c>
    </row>
    <row r="9" spans="1:5" ht="42.75" x14ac:dyDescent="0.25">
      <c r="A9" s="2" t="s">
        <v>0</v>
      </c>
      <c r="B9" s="2" t="s">
        <v>1</v>
      </c>
      <c r="C9" s="10" t="s">
        <v>73</v>
      </c>
      <c r="D9" s="10" t="s">
        <v>3</v>
      </c>
      <c r="E9" s="18" t="s">
        <v>4</v>
      </c>
    </row>
    <row r="10" spans="1:5" x14ac:dyDescent="0.25">
      <c r="A10" s="3" t="s">
        <v>5</v>
      </c>
      <c r="B10" s="3" t="s">
        <v>6</v>
      </c>
      <c r="C10" s="98">
        <v>1</v>
      </c>
      <c r="D10" s="98">
        <v>2</v>
      </c>
      <c r="E10" s="19" t="s">
        <v>7</v>
      </c>
    </row>
    <row r="11" spans="1:5" x14ac:dyDescent="0.25">
      <c r="A11" s="2"/>
      <c r="B11" s="2" t="s">
        <v>80</v>
      </c>
      <c r="C11" s="10">
        <f>+C12+C18+C60+C61</f>
        <v>9727890.8200000003</v>
      </c>
      <c r="D11" s="10">
        <f>+D12+D18+D60+D61</f>
        <v>18738191.512619</v>
      </c>
      <c r="E11" s="18">
        <f>+D11/C11</f>
        <v>1.9262337395989606</v>
      </c>
    </row>
    <row r="12" spans="1:5" ht="28.5" x14ac:dyDescent="0.25">
      <c r="A12" s="2" t="s">
        <v>5</v>
      </c>
      <c r="B12" s="4" t="s">
        <v>184</v>
      </c>
      <c r="C12" s="10">
        <f>+C13+C14</f>
        <v>0</v>
      </c>
      <c r="D12" s="10">
        <f>+D13+D14</f>
        <v>6422647.0290000001</v>
      </c>
      <c r="E12" s="18"/>
    </row>
    <row r="13" spans="1:5" x14ac:dyDescent="0.25">
      <c r="A13" s="99">
        <v>1</v>
      </c>
      <c r="B13" s="100" t="s">
        <v>185</v>
      </c>
      <c r="C13" s="98"/>
      <c r="D13" s="101">
        <f>+'[1]52'!$D$10</f>
        <v>4465055</v>
      </c>
      <c r="E13" s="19"/>
    </row>
    <row r="14" spans="1:5" x14ac:dyDescent="0.25">
      <c r="A14" s="99">
        <v>2</v>
      </c>
      <c r="B14" s="100" t="s">
        <v>186</v>
      </c>
      <c r="C14" s="98"/>
      <c r="D14" s="101">
        <f>+'[1]52'!$D$11</f>
        <v>1957592.0290000001</v>
      </c>
      <c r="E14" s="19"/>
    </row>
    <row r="15" spans="1:5" x14ac:dyDescent="0.25">
      <c r="A15" s="99"/>
      <c r="B15" s="100" t="s">
        <v>187</v>
      </c>
      <c r="C15" s="98"/>
      <c r="D15" s="101"/>
      <c r="E15" s="19"/>
    </row>
    <row r="16" spans="1:5" x14ac:dyDescent="0.25">
      <c r="A16" s="99"/>
      <c r="B16" s="100" t="s">
        <v>188</v>
      </c>
      <c r="C16" s="98"/>
      <c r="D16" s="101"/>
      <c r="E16" s="19"/>
    </row>
    <row r="17" spans="1:5" x14ac:dyDescent="0.25">
      <c r="A17" s="99">
        <v>3</v>
      </c>
      <c r="B17" s="100" t="s">
        <v>189</v>
      </c>
      <c r="C17" s="98"/>
      <c r="D17" s="101"/>
      <c r="E17" s="19"/>
    </row>
    <row r="18" spans="1:5" ht="28.5" x14ac:dyDescent="0.25">
      <c r="A18" s="2" t="s">
        <v>6</v>
      </c>
      <c r="B18" s="4" t="s">
        <v>190</v>
      </c>
      <c r="C18" s="10">
        <f>+C20+C43+C55+C56+C57+C58</f>
        <v>9727890.8200000003</v>
      </c>
      <c r="D18" s="10">
        <f>+D20+D43+D55+D56+D57+D58</f>
        <v>8479879.8265770003</v>
      </c>
      <c r="E18" s="18">
        <f>+D18/C18</f>
        <v>0.87170795637866749</v>
      </c>
    </row>
    <row r="19" spans="1:5" x14ac:dyDescent="0.25">
      <c r="A19" s="3"/>
      <c r="B19" s="5" t="s">
        <v>191</v>
      </c>
      <c r="C19" s="98"/>
      <c r="D19" s="98"/>
      <c r="E19" s="18"/>
    </row>
    <row r="20" spans="1:5" x14ac:dyDescent="0.25">
      <c r="A20" s="2" t="s">
        <v>82</v>
      </c>
      <c r="B20" s="4" t="s">
        <v>21</v>
      </c>
      <c r="C20" s="10">
        <f>+'[1]52'!$C$14</f>
        <v>4136821</v>
      </c>
      <c r="D20" s="10">
        <f>+'[1]52'!$D$14</f>
        <v>3555853.8581980006</v>
      </c>
      <c r="E20" s="18">
        <f t="shared" ref="E20:E56" si="0">+D20/C20</f>
        <v>0.85956193371625234</v>
      </c>
    </row>
    <row r="21" spans="1:5" x14ac:dyDescent="0.25">
      <c r="A21" s="2"/>
      <c r="B21" s="5" t="s">
        <v>192</v>
      </c>
      <c r="C21" s="10"/>
      <c r="D21" s="10"/>
      <c r="E21" s="18"/>
    </row>
    <row r="22" spans="1:5" x14ac:dyDescent="0.25">
      <c r="A22" s="3">
        <v>1</v>
      </c>
      <c r="B22" s="5" t="s">
        <v>193</v>
      </c>
      <c r="C22" s="98"/>
      <c r="D22" s="98">
        <f>+'[1]52'!$D$15</f>
        <v>3215598.2079600007</v>
      </c>
      <c r="E22" s="18"/>
    </row>
    <row r="23" spans="1:5" x14ac:dyDescent="0.25">
      <c r="A23" s="3"/>
      <c r="B23" s="102" t="s">
        <v>191</v>
      </c>
      <c r="C23" s="98"/>
      <c r="D23" s="98"/>
      <c r="E23" s="18"/>
    </row>
    <row r="24" spans="1:5" x14ac:dyDescent="0.25">
      <c r="A24" s="3">
        <v>1.1000000000000001</v>
      </c>
      <c r="B24" s="5" t="s">
        <v>194</v>
      </c>
      <c r="C24" s="98"/>
      <c r="D24" s="98">
        <f>+'[1]52'!$D$16</f>
        <v>376884.13535300002</v>
      </c>
      <c r="E24" s="18"/>
    </row>
    <row r="25" spans="1:5" x14ac:dyDescent="0.25">
      <c r="A25" s="3">
        <v>1.2</v>
      </c>
      <c r="B25" s="5" t="s">
        <v>195</v>
      </c>
      <c r="C25" s="98"/>
      <c r="D25" s="98">
        <f>+'[1]52'!$D$17</f>
        <v>57641.329513999997</v>
      </c>
      <c r="E25" s="18"/>
    </row>
    <row r="26" spans="1:5" x14ac:dyDescent="0.25">
      <c r="A26" s="3">
        <v>1.3</v>
      </c>
      <c r="B26" s="5" t="s">
        <v>196</v>
      </c>
      <c r="C26" s="98"/>
      <c r="D26" s="98">
        <f>+'[1]52'!$D$20</f>
        <v>310821.85159999999</v>
      </c>
      <c r="E26" s="18"/>
    </row>
    <row r="27" spans="1:5" x14ac:dyDescent="0.25">
      <c r="A27" s="3">
        <v>1.4</v>
      </c>
      <c r="B27" s="5" t="s">
        <v>197</v>
      </c>
      <c r="C27" s="98"/>
      <c r="D27" s="98">
        <f>+'[1]52'!$D$21</f>
        <v>65466.034200000002</v>
      </c>
      <c r="E27" s="18"/>
    </row>
    <row r="28" spans="1:5" x14ac:dyDescent="0.25">
      <c r="A28" s="3">
        <v>1.5</v>
      </c>
      <c r="B28" s="5" t="s">
        <v>198</v>
      </c>
      <c r="C28" s="98"/>
      <c r="D28" s="98"/>
      <c r="E28" s="18"/>
    </row>
    <row r="29" spans="1:5" x14ac:dyDescent="0.25">
      <c r="A29" s="3">
        <v>1.6</v>
      </c>
      <c r="B29" s="5" t="s">
        <v>199</v>
      </c>
      <c r="C29" s="98"/>
      <c r="D29" s="98">
        <f>+'[1]52'!$D$23</f>
        <v>22612.273000000001</v>
      </c>
      <c r="E29" s="18"/>
    </row>
    <row r="30" spans="1:5" x14ac:dyDescent="0.25">
      <c r="A30" s="3">
        <v>1.7</v>
      </c>
      <c r="B30" s="5" t="s">
        <v>200</v>
      </c>
      <c r="C30" s="98"/>
      <c r="D30" s="98">
        <f>+'[1]52'!$D$24</f>
        <v>22790.438830999999</v>
      </c>
      <c r="E30" s="18"/>
    </row>
    <row r="31" spans="1:5" x14ac:dyDescent="0.25">
      <c r="A31" s="3">
        <v>1.8</v>
      </c>
      <c r="B31" s="5" t="s">
        <v>201</v>
      </c>
      <c r="C31" s="98"/>
      <c r="D31" s="98">
        <f>+'[1]52'!$D$25</f>
        <v>1264650.91013</v>
      </c>
      <c r="E31" s="18"/>
    </row>
    <row r="32" spans="1:5" ht="30" x14ac:dyDescent="0.25">
      <c r="A32" s="3">
        <v>1.9</v>
      </c>
      <c r="B32" s="5" t="s">
        <v>202</v>
      </c>
      <c r="C32" s="98"/>
      <c r="D32" s="98">
        <f>+'[1]52'!$D$26</f>
        <v>84391.145321999997</v>
      </c>
      <c r="E32" s="18"/>
    </row>
    <row r="33" spans="1:5" x14ac:dyDescent="0.25">
      <c r="A33" s="130" t="s">
        <v>296</v>
      </c>
      <c r="B33" s="5" t="s">
        <v>203</v>
      </c>
      <c r="C33" s="98"/>
      <c r="D33" s="98">
        <f>+'[1]52'!$D$27</f>
        <v>10284.132</v>
      </c>
      <c r="E33" s="18"/>
    </row>
    <row r="34" spans="1:5" x14ac:dyDescent="0.25">
      <c r="A34" s="130" t="s">
        <v>297</v>
      </c>
      <c r="B34" s="5" t="s">
        <v>298</v>
      </c>
      <c r="C34" s="98"/>
      <c r="D34" s="98">
        <f>+'[1]52'!$D$28</f>
        <v>903502.80743000004</v>
      </c>
      <c r="E34" s="18"/>
    </row>
    <row r="35" spans="1:5" ht="75" x14ac:dyDescent="0.25">
      <c r="A35" s="3">
        <v>2</v>
      </c>
      <c r="B35" s="5" t="s">
        <v>204</v>
      </c>
      <c r="C35" s="98"/>
      <c r="D35" s="98">
        <f>+'[1]52'!$D$29</f>
        <v>340255.65023799997</v>
      </c>
      <c r="E35" s="18"/>
    </row>
    <row r="36" spans="1:5" hidden="1" x14ac:dyDescent="0.25">
      <c r="A36" s="3">
        <v>3</v>
      </c>
      <c r="B36" s="103" t="s">
        <v>205</v>
      </c>
      <c r="C36" s="98"/>
      <c r="D36" s="98"/>
      <c r="E36" s="18"/>
    </row>
    <row r="37" spans="1:5" hidden="1" x14ac:dyDescent="0.25">
      <c r="A37" s="3">
        <v>4</v>
      </c>
      <c r="B37" s="103" t="s">
        <v>206</v>
      </c>
      <c r="C37" s="98"/>
      <c r="D37" s="98"/>
      <c r="E37" s="18"/>
    </row>
    <row r="38" spans="1:5" ht="30" hidden="1" x14ac:dyDescent="0.25">
      <c r="A38" s="3">
        <v>5</v>
      </c>
      <c r="B38" s="104" t="s">
        <v>207</v>
      </c>
      <c r="C38" s="98"/>
      <c r="D38" s="98"/>
      <c r="E38" s="18"/>
    </row>
    <row r="39" spans="1:5" ht="30" hidden="1" x14ac:dyDescent="0.25">
      <c r="A39" s="3">
        <v>6</v>
      </c>
      <c r="B39" s="104" t="s">
        <v>208</v>
      </c>
      <c r="C39" s="98"/>
      <c r="D39" s="98"/>
      <c r="E39" s="18"/>
    </row>
    <row r="40" spans="1:5" ht="30" hidden="1" x14ac:dyDescent="0.25">
      <c r="A40" s="3">
        <v>7</v>
      </c>
      <c r="B40" s="104" t="s">
        <v>209</v>
      </c>
      <c r="C40" s="98"/>
      <c r="D40" s="98"/>
      <c r="E40" s="18"/>
    </row>
    <row r="41" spans="1:5" hidden="1" x14ac:dyDescent="0.25">
      <c r="A41" s="3">
        <v>8</v>
      </c>
      <c r="B41" s="104" t="s">
        <v>210</v>
      </c>
      <c r="C41" s="98"/>
      <c r="D41" s="98"/>
      <c r="E41" s="18"/>
    </row>
    <row r="42" spans="1:5" x14ac:dyDescent="0.25">
      <c r="A42" s="3">
        <v>3</v>
      </c>
      <c r="B42" s="5" t="s">
        <v>211</v>
      </c>
      <c r="C42" s="98"/>
      <c r="D42" s="98"/>
      <c r="E42" s="18"/>
    </row>
    <row r="43" spans="1:5" x14ac:dyDescent="0.25">
      <c r="A43" s="2" t="s">
        <v>26</v>
      </c>
      <c r="B43" s="4" t="s">
        <v>22</v>
      </c>
      <c r="C43" s="10">
        <f>+'[1]52'!$C$31</f>
        <v>5166589.8199999994</v>
      </c>
      <c r="D43" s="10">
        <f>+'[1]52'!$D$31</f>
        <v>4158418.1836050004</v>
      </c>
      <c r="E43" s="18">
        <f t="shared" si="0"/>
        <v>0.80486710354045499</v>
      </c>
    </row>
    <row r="44" spans="1:5" x14ac:dyDescent="0.25">
      <c r="A44" s="3"/>
      <c r="B44" s="102" t="s">
        <v>191</v>
      </c>
      <c r="C44" s="98"/>
      <c r="D44" s="98"/>
      <c r="E44" s="18"/>
    </row>
    <row r="45" spans="1:5" x14ac:dyDescent="0.25">
      <c r="A45" s="3">
        <v>1</v>
      </c>
      <c r="B45" s="5" t="s">
        <v>194</v>
      </c>
      <c r="C45" s="98">
        <f>+'[1]52'!$C$32</f>
        <v>1196563.55</v>
      </c>
      <c r="D45" s="98">
        <f>+'[1]52'!$D$32</f>
        <v>994957.42206300003</v>
      </c>
      <c r="E45" s="19">
        <f t="shared" si="0"/>
        <v>0.83151239402453803</v>
      </c>
    </row>
    <row r="46" spans="1:5" x14ac:dyDescent="0.25">
      <c r="A46" s="3">
        <v>2</v>
      </c>
      <c r="B46" s="5" t="s">
        <v>195</v>
      </c>
      <c r="C46" s="98">
        <f>+'[1]52'!$C$33</f>
        <v>102180</v>
      </c>
      <c r="D46" s="98">
        <f>+'[1]52'!$D$33</f>
        <v>87171.49871</v>
      </c>
      <c r="E46" s="19">
        <f t="shared" si="0"/>
        <v>0.85311703572127617</v>
      </c>
    </row>
    <row r="47" spans="1:5" x14ac:dyDescent="0.25">
      <c r="A47" s="3">
        <v>3</v>
      </c>
      <c r="B47" s="5" t="s">
        <v>196</v>
      </c>
      <c r="C47" s="98">
        <f>+'[1]52'!$C$37</f>
        <v>891507.5</v>
      </c>
      <c r="D47" s="98">
        <f>+'[1]52'!$D$37</f>
        <v>656211.27327600005</v>
      </c>
      <c r="E47" s="19">
        <f t="shared" si="0"/>
        <v>0.73606926837519604</v>
      </c>
    </row>
    <row r="48" spans="1:5" x14ac:dyDescent="0.25">
      <c r="A48" s="3">
        <v>4</v>
      </c>
      <c r="B48" s="5" t="s">
        <v>212</v>
      </c>
      <c r="C48" s="98">
        <f>+'[1]52'!$C$38+'[1]52'!$C$40</f>
        <v>197087</v>
      </c>
      <c r="D48" s="98">
        <f>+'[1]52'!$D$38+'[1]52'!$D$40</f>
        <v>156645.67940199998</v>
      </c>
      <c r="E48" s="19">
        <f t="shared" si="0"/>
        <v>0.79480472787144751</v>
      </c>
    </row>
    <row r="49" spans="1:5" x14ac:dyDescent="0.25">
      <c r="A49" s="3">
        <v>5</v>
      </c>
      <c r="B49" s="5" t="s">
        <v>198</v>
      </c>
      <c r="C49" s="98"/>
      <c r="D49" s="98"/>
      <c r="E49" s="18"/>
    </row>
    <row r="50" spans="1:5" x14ac:dyDescent="0.25">
      <c r="A50" s="3">
        <v>6</v>
      </c>
      <c r="B50" s="5" t="s">
        <v>200</v>
      </c>
      <c r="C50" s="9">
        <f>+'[1]52'!$C$41</f>
        <v>249448</v>
      </c>
      <c r="D50" s="9">
        <f>+'[1]52'!$D$41</f>
        <v>142779.902734</v>
      </c>
      <c r="E50" s="19">
        <f t="shared" si="0"/>
        <v>0.57238343355729449</v>
      </c>
    </row>
    <row r="51" spans="1:5" x14ac:dyDescent="0.25">
      <c r="A51" s="3">
        <v>7</v>
      </c>
      <c r="B51" s="5" t="s">
        <v>201</v>
      </c>
      <c r="C51" s="9">
        <f>+'[1]52'!$C$42</f>
        <v>949373</v>
      </c>
      <c r="D51" s="9">
        <f>+'[1]52'!$D$42</f>
        <v>649666.35368900001</v>
      </c>
      <c r="E51" s="19">
        <f t="shared" si="0"/>
        <v>0.68431096490947185</v>
      </c>
    </row>
    <row r="52" spans="1:5" ht="30" x14ac:dyDescent="0.25">
      <c r="A52" s="3">
        <v>8</v>
      </c>
      <c r="B52" s="5" t="s">
        <v>202</v>
      </c>
      <c r="C52" s="9">
        <f>+'[1]52'!$C$43</f>
        <v>609781.92500000005</v>
      </c>
      <c r="D52" s="9">
        <f>+'[1]52'!$D$43</f>
        <v>519574.94605099998</v>
      </c>
      <c r="E52" s="19">
        <f t="shared" si="0"/>
        <v>0.8520668205293227</v>
      </c>
    </row>
    <row r="53" spans="1:5" x14ac:dyDescent="0.25">
      <c r="A53" s="3">
        <v>9</v>
      </c>
      <c r="B53" s="5" t="s">
        <v>203</v>
      </c>
      <c r="C53" s="9">
        <f>+'[1]52'!$C$44</f>
        <v>608546.34499999997</v>
      </c>
      <c r="D53" s="9">
        <f>+'[1]52'!$D$44</f>
        <v>583059.09267399996</v>
      </c>
      <c r="E53" s="19">
        <f t="shared" si="0"/>
        <v>0.95811781216761727</v>
      </c>
    </row>
    <row r="54" spans="1:5" x14ac:dyDescent="0.25">
      <c r="A54" s="3">
        <v>10</v>
      </c>
      <c r="B54" s="5" t="s">
        <v>299</v>
      </c>
      <c r="C54" s="9">
        <f>+'[1]52'!$C$45</f>
        <v>158735</v>
      </c>
      <c r="D54" s="9">
        <f>+'[1]52'!$D$45</f>
        <v>214956.70800899999</v>
      </c>
      <c r="E54" s="19"/>
    </row>
    <row r="55" spans="1:5" ht="28.5" x14ac:dyDescent="0.25">
      <c r="A55" s="2" t="s">
        <v>30</v>
      </c>
      <c r="B55" s="4" t="s">
        <v>213</v>
      </c>
      <c r="C55" s="11">
        <f>+'[1]52'!$C$46+'[1]52'!$C$47</f>
        <v>255082</v>
      </c>
      <c r="D55" s="11">
        <f>+'[1]52'!$D$46+'[1]52'!$D$47</f>
        <v>762697.78477399994</v>
      </c>
      <c r="E55" s="18">
        <f t="shared" si="0"/>
        <v>2.9900102115162963</v>
      </c>
    </row>
    <row r="56" spans="1:5" x14ac:dyDescent="0.25">
      <c r="A56" s="2" t="s">
        <v>54</v>
      </c>
      <c r="B56" s="4" t="s">
        <v>23</v>
      </c>
      <c r="C56" s="11">
        <f>+'[1]52'!$C$48</f>
        <v>2910</v>
      </c>
      <c r="D56" s="11">
        <f>+'[1]52'!$D$48</f>
        <v>2910</v>
      </c>
      <c r="E56" s="18">
        <f t="shared" si="0"/>
        <v>1</v>
      </c>
    </row>
    <row r="57" spans="1:5" x14ac:dyDescent="0.25">
      <c r="A57" s="2" t="s">
        <v>160</v>
      </c>
      <c r="B57" s="4" t="s">
        <v>24</v>
      </c>
      <c r="C57" s="11">
        <f>+'[1]52'!$C$49</f>
        <v>166488</v>
      </c>
      <c r="D57" s="11"/>
      <c r="E57" s="18"/>
    </row>
    <row r="58" spans="1:5" x14ac:dyDescent="0.25">
      <c r="A58" s="2" t="s">
        <v>162</v>
      </c>
      <c r="B58" s="4" t="s">
        <v>25</v>
      </c>
      <c r="C58" s="11"/>
      <c r="D58" s="11"/>
      <c r="E58" s="18"/>
    </row>
    <row r="59" spans="1:5" x14ac:dyDescent="0.25">
      <c r="A59" s="2" t="s">
        <v>164</v>
      </c>
      <c r="B59" s="4" t="s">
        <v>214</v>
      </c>
      <c r="C59" s="105"/>
      <c r="D59" s="11"/>
      <c r="E59" s="18"/>
    </row>
    <row r="60" spans="1:5" x14ac:dyDescent="0.25">
      <c r="A60" s="2" t="s">
        <v>32</v>
      </c>
      <c r="B60" s="4" t="s">
        <v>215</v>
      </c>
      <c r="C60" s="105"/>
      <c r="D60" s="11">
        <f>+'[1]52'!$D$51</f>
        <v>3834217.6415860001</v>
      </c>
      <c r="E60" s="18"/>
    </row>
    <row r="61" spans="1:5" x14ac:dyDescent="0.25">
      <c r="A61" s="125" t="s">
        <v>34</v>
      </c>
      <c r="B61" s="44" t="s">
        <v>300</v>
      </c>
      <c r="C61" s="131"/>
      <c r="D61" s="11">
        <f>+'[1]52'!$D$12</f>
        <v>1447.0154560021999</v>
      </c>
      <c r="E61" s="131"/>
    </row>
  </sheetData>
  <mergeCells count="5">
    <mergeCell ref="A1:B1"/>
    <mergeCell ref="D1:E1"/>
    <mergeCell ref="A2:B2"/>
    <mergeCell ref="A4:E4"/>
    <mergeCell ref="A5:E5"/>
  </mergeCells>
  <printOptions horizontalCentered="1"/>
  <pageMargins left="0.2" right="0.2" top="0.75" bottom="0.75" header="0.3" footer="0.3"/>
  <pageSetup paperSize="9" orientation="portrait" r:id="rId1"/>
  <headerFooter>
    <oddFooter>Page &amp;P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11"/>
  <sheetViews>
    <sheetView topLeftCell="L1" zoomScaleNormal="100" workbookViewId="0">
      <selection activeCell="A4" sqref="A4:AM4"/>
    </sheetView>
  </sheetViews>
  <sheetFormatPr defaultRowHeight="15" x14ac:dyDescent="0.25"/>
  <cols>
    <col min="1" max="1" width="4.140625" customWidth="1"/>
    <col min="2" max="2" width="21" customWidth="1"/>
    <col min="3" max="3" width="9.5703125" customWidth="1"/>
    <col min="4" max="4" width="9.28515625" customWidth="1"/>
    <col min="5" max="5" width="9" customWidth="1"/>
    <col min="6" max="6" width="6.5703125" customWidth="1"/>
    <col min="7" max="7" width="7.42578125" customWidth="1"/>
    <col min="8" max="8" width="5.85546875" customWidth="1"/>
    <col min="9" max="9" width="7.5703125" hidden="1" customWidth="1"/>
    <col min="10" max="10" width="7.42578125" hidden="1" customWidth="1"/>
    <col min="11" max="11" width="6.5703125" hidden="1" customWidth="1"/>
    <col min="12" max="12" width="9.140625" customWidth="1"/>
    <col min="13" max="13" width="8.7109375" customWidth="1"/>
    <col min="14" max="14" width="9.5703125" customWidth="1"/>
    <col min="15" max="15" width="8.85546875" customWidth="1"/>
    <col min="16" max="16" width="9" customWidth="1"/>
    <col min="17" max="17" width="6.7109375" customWidth="1"/>
    <col min="18" max="18" width="7.5703125" customWidth="1"/>
    <col min="19" max="19" width="6.28515625" customWidth="1"/>
    <col min="20" max="21" width="6.42578125" customWidth="1"/>
    <col min="22" max="22" width="7.42578125" customWidth="1"/>
    <col min="23" max="23" width="9.42578125" customWidth="1"/>
    <col min="24" max="24" width="8.85546875" customWidth="1"/>
    <col min="25" max="25" width="8.5703125" customWidth="1"/>
    <col min="27" max="27" width="8.42578125" customWidth="1"/>
    <col min="28" max="28" width="6" customWidth="1"/>
    <col min="29" max="29" width="6.85546875" customWidth="1"/>
    <col min="30" max="30" width="6.42578125" customWidth="1"/>
    <col min="31" max="31" width="7" customWidth="1"/>
    <col min="32" max="32" width="6" customWidth="1"/>
    <col min="33" max="33" width="6.7109375" customWidth="1"/>
    <col min="34" max="34" width="7.42578125" customWidth="1"/>
    <col min="35" max="35" width="7.28515625" hidden="1" customWidth="1"/>
    <col min="36" max="36" width="6.140625" hidden="1" customWidth="1"/>
    <col min="37" max="37" width="7.5703125" hidden="1" customWidth="1"/>
    <col min="38" max="38" width="5.28515625" customWidth="1"/>
    <col min="39" max="39" width="5.5703125" customWidth="1"/>
  </cols>
  <sheetData>
    <row r="1" spans="1:39" ht="15.75" x14ac:dyDescent="0.25">
      <c r="A1" s="202" t="s">
        <v>216</v>
      </c>
      <c r="B1" s="202"/>
      <c r="C1" s="202"/>
      <c r="D1" s="180"/>
      <c r="E1" s="106"/>
      <c r="F1" s="106"/>
      <c r="G1" s="106"/>
      <c r="H1" s="107"/>
      <c r="I1" s="106"/>
      <c r="K1" s="106"/>
      <c r="L1" s="106"/>
      <c r="M1" s="106"/>
      <c r="N1" s="106"/>
      <c r="O1" s="106"/>
      <c r="P1" s="106"/>
      <c r="Q1" s="106"/>
      <c r="R1" s="106"/>
      <c r="S1" s="213"/>
      <c r="T1" s="213"/>
      <c r="U1" s="213"/>
      <c r="V1" s="213"/>
      <c r="AE1" s="184" t="s">
        <v>217</v>
      </c>
    </row>
    <row r="2" spans="1:39" ht="15.75" x14ac:dyDescent="0.25">
      <c r="A2" s="209" t="s">
        <v>47</v>
      </c>
      <c r="B2" s="209"/>
      <c r="C2" s="209"/>
      <c r="D2" s="181"/>
      <c r="E2" s="106"/>
      <c r="F2" s="106"/>
      <c r="G2" s="106"/>
      <c r="H2" s="107"/>
      <c r="I2" s="106"/>
      <c r="J2" s="106"/>
      <c r="K2" s="106"/>
      <c r="L2" s="106"/>
      <c r="M2" s="106"/>
      <c r="N2" s="106"/>
      <c r="O2" s="106"/>
      <c r="P2" s="106"/>
      <c r="Q2" s="106"/>
      <c r="R2" s="106"/>
      <c r="S2" s="108"/>
      <c r="T2" s="108"/>
      <c r="U2" s="108"/>
      <c r="V2" s="108"/>
    </row>
    <row r="3" spans="1:39" ht="15.75" x14ac:dyDescent="0.25">
      <c r="A3" s="128"/>
      <c r="B3" s="128"/>
      <c r="C3" s="128"/>
      <c r="D3" s="128"/>
      <c r="E3" s="106"/>
      <c r="F3" s="106"/>
      <c r="G3" s="106"/>
      <c r="H3" s="107"/>
      <c r="I3" s="106"/>
      <c r="J3" s="106"/>
      <c r="K3" s="106"/>
      <c r="L3" s="106"/>
      <c r="M3" s="106"/>
      <c r="N3" s="106"/>
      <c r="O3" s="106"/>
      <c r="P3" s="106"/>
      <c r="Q3" s="106"/>
      <c r="R3" s="106"/>
      <c r="S3" s="108"/>
      <c r="T3" s="108"/>
      <c r="U3" s="108"/>
      <c r="V3" s="108"/>
    </row>
    <row r="4" spans="1:39" ht="18.75" x14ac:dyDescent="0.25">
      <c r="A4" s="189" t="s">
        <v>332</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row>
    <row r="5" spans="1:39" x14ac:dyDescent="0.25">
      <c r="A5" s="190" t="s">
        <v>333</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row>
    <row r="6" spans="1:39" x14ac:dyDescent="0.25">
      <c r="A6" s="129"/>
      <c r="B6" s="129"/>
      <c r="C6" s="129"/>
      <c r="D6" s="129"/>
      <c r="E6" s="129"/>
      <c r="F6" s="129"/>
      <c r="G6" s="129"/>
      <c r="H6" s="129"/>
      <c r="I6" s="129"/>
      <c r="J6" s="129"/>
      <c r="K6" s="129"/>
      <c r="L6" s="129"/>
      <c r="M6" s="129"/>
      <c r="N6" s="129"/>
      <c r="O6" s="129"/>
      <c r="P6" s="129"/>
      <c r="Q6" s="129"/>
      <c r="R6" s="129"/>
      <c r="S6" s="129"/>
      <c r="T6" s="129"/>
      <c r="U6" s="129"/>
      <c r="V6" s="129"/>
    </row>
    <row r="7" spans="1:39" x14ac:dyDescent="0.25">
      <c r="A7" s="129"/>
      <c r="B7" s="129"/>
      <c r="C7" s="129"/>
      <c r="D7" s="129"/>
      <c r="E7" s="129"/>
      <c r="F7" s="129"/>
      <c r="G7" s="129"/>
      <c r="H7" s="129"/>
      <c r="I7" s="129"/>
      <c r="J7" s="129"/>
      <c r="K7" s="129"/>
      <c r="L7" s="129"/>
      <c r="M7" s="129"/>
      <c r="N7" s="129"/>
      <c r="O7" s="129"/>
      <c r="P7" s="129"/>
      <c r="Q7" s="129"/>
      <c r="R7" s="129"/>
      <c r="S7" s="129"/>
      <c r="T7" s="129"/>
      <c r="U7" s="129"/>
      <c r="V7" s="129"/>
      <c r="AE7" s="210" t="s">
        <v>533</v>
      </c>
      <c r="AF7" s="210"/>
      <c r="AG7" s="210"/>
      <c r="AH7" s="210"/>
      <c r="AJ7" s="210"/>
      <c r="AK7" s="210"/>
      <c r="AL7" s="210"/>
    </row>
    <row r="8" spans="1:39" x14ac:dyDescent="0.25">
      <c r="A8" s="208" t="s">
        <v>0</v>
      </c>
      <c r="B8" s="208" t="s">
        <v>218</v>
      </c>
      <c r="C8" s="211" t="s">
        <v>334</v>
      </c>
      <c r="D8" s="217"/>
      <c r="E8" s="217"/>
      <c r="F8" s="217"/>
      <c r="G8" s="217"/>
      <c r="H8" s="217"/>
      <c r="I8" s="217"/>
      <c r="J8" s="217"/>
      <c r="K8" s="217"/>
      <c r="L8" s="217"/>
      <c r="M8" s="212"/>
      <c r="N8" s="211" t="s">
        <v>261</v>
      </c>
      <c r="O8" s="217"/>
      <c r="P8" s="217"/>
      <c r="Q8" s="217"/>
      <c r="R8" s="217"/>
      <c r="S8" s="217"/>
      <c r="T8" s="217"/>
      <c r="U8" s="217"/>
      <c r="V8" s="217"/>
      <c r="W8" s="217"/>
      <c r="X8" s="217"/>
      <c r="Y8" s="217"/>
      <c r="Z8" s="217"/>
      <c r="AA8" s="217"/>
      <c r="AB8" s="212"/>
      <c r="AC8" s="216" t="s">
        <v>335</v>
      </c>
      <c r="AD8" s="216"/>
      <c r="AE8" s="216"/>
      <c r="AF8" s="216"/>
      <c r="AG8" s="216"/>
      <c r="AH8" s="216"/>
      <c r="AI8" s="216"/>
      <c r="AJ8" s="216"/>
      <c r="AK8" s="216"/>
      <c r="AL8" s="216"/>
      <c r="AM8" s="216"/>
    </row>
    <row r="9" spans="1:39" ht="37.5" customHeight="1" x14ac:dyDescent="0.25">
      <c r="A9" s="208"/>
      <c r="B9" s="208"/>
      <c r="C9" s="208" t="s">
        <v>263</v>
      </c>
      <c r="D9" s="208" t="s">
        <v>336</v>
      </c>
      <c r="E9" s="208" t="s">
        <v>337</v>
      </c>
      <c r="F9" s="211" t="s">
        <v>338</v>
      </c>
      <c r="G9" s="212"/>
      <c r="H9" s="208" t="s">
        <v>339</v>
      </c>
      <c r="I9" s="208" t="s">
        <v>340</v>
      </c>
      <c r="J9" s="208"/>
      <c r="K9" s="208"/>
      <c r="L9" s="208" t="s">
        <v>65</v>
      </c>
      <c r="M9" s="208"/>
      <c r="N9" s="208" t="s">
        <v>263</v>
      </c>
      <c r="O9" s="208" t="s">
        <v>336</v>
      </c>
      <c r="P9" s="218" t="s">
        <v>528</v>
      </c>
      <c r="Q9" s="211" t="s">
        <v>341</v>
      </c>
      <c r="R9" s="212"/>
      <c r="S9" s="208" t="s">
        <v>339</v>
      </c>
      <c r="T9" s="208" t="s">
        <v>340</v>
      </c>
      <c r="U9" s="208"/>
      <c r="V9" s="208"/>
      <c r="W9" s="214" t="s">
        <v>342</v>
      </c>
      <c r="X9" s="157"/>
      <c r="Y9" s="157"/>
      <c r="Z9" s="208" t="s">
        <v>65</v>
      </c>
      <c r="AA9" s="208"/>
      <c r="AB9" s="214" t="s">
        <v>64</v>
      </c>
      <c r="AC9" s="208" t="s">
        <v>263</v>
      </c>
      <c r="AD9" s="208" t="s">
        <v>343</v>
      </c>
      <c r="AE9" s="208" t="s">
        <v>344</v>
      </c>
      <c r="AF9" s="211" t="s">
        <v>341</v>
      </c>
      <c r="AG9" s="212"/>
      <c r="AH9" s="208" t="s">
        <v>345</v>
      </c>
      <c r="AI9" s="208" t="s">
        <v>340</v>
      </c>
      <c r="AJ9" s="208"/>
      <c r="AK9" s="208"/>
      <c r="AL9" s="208" t="s">
        <v>65</v>
      </c>
      <c r="AM9" s="208"/>
    </row>
    <row r="10" spans="1:39" ht="57.75" customHeight="1" x14ac:dyDescent="0.25">
      <c r="A10" s="208"/>
      <c r="B10" s="208"/>
      <c r="C10" s="208"/>
      <c r="D10" s="208"/>
      <c r="E10" s="208"/>
      <c r="F10" s="157" t="s">
        <v>346</v>
      </c>
      <c r="G10" s="157" t="s">
        <v>347</v>
      </c>
      <c r="H10" s="208"/>
      <c r="I10" s="157" t="s">
        <v>263</v>
      </c>
      <c r="J10" s="157" t="s">
        <v>21</v>
      </c>
      <c r="K10" s="157" t="s">
        <v>22</v>
      </c>
      <c r="L10" s="157" t="s">
        <v>348</v>
      </c>
      <c r="M10" s="157" t="s">
        <v>349</v>
      </c>
      <c r="N10" s="208"/>
      <c r="O10" s="208"/>
      <c r="P10" s="218"/>
      <c r="Q10" s="157" t="s">
        <v>346</v>
      </c>
      <c r="R10" s="157" t="s">
        <v>347</v>
      </c>
      <c r="S10" s="208"/>
      <c r="T10" s="157" t="s">
        <v>263</v>
      </c>
      <c r="U10" s="157" t="s">
        <v>21</v>
      </c>
      <c r="V10" s="157" t="s">
        <v>22</v>
      </c>
      <c r="W10" s="215"/>
      <c r="X10" s="157" t="s">
        <v>21</v>
      </c>
      <c r="Y10" s="157" t="s">
        <v>22</v>
      </c>
      <c r="Z10" s="157" t="s">
        <v>348</v>
      </c>
      <c r="AA10" s="157" t="s">
        <v>349</v>
      </c>
      <c r="AB10" s="215"/>
      <c r="AC10" s="208"/>
      <c r="AD10" s="208"/>
      <c r="AE10" s="208"/>
      <c r="AF10" s="157" t="s">
        <v>346</v>
      </c>
      <c r="AG10" s="157" t="s">
        <v>347</v>
      </c>
      <c r="AH10" s="208"/>
      <c r="AI10" s="157" t="s">
        <v>263</v>
      </c>
      <c r="AJ10" s="157" t="s">
        <v>21</v>
      </c>
      <c r="AK10" s="157" t="s">
        <v>22</v>
      </c>
      <c r="AL10" s="157" t="s">
        <v>348</v>
      </c>
      <c r="AM10" s="157" t="s">
        <v>349</v>
      </c>
    </row>
    <row r="11" spans="1:39" ht="35.25" customHeight="1" x14ac:dyDescent="0.25">
      <c r="A11" s="157" t="s">
        <v>5</v>
      </c>
      <c r="B11" s="157" t="s">
        <v>6</v>
      </c>
      <c r="C11" s="157">
        <v>1</v>
      </c>
      <c r="D11" s="157">
        <v>2</v>
      </c>
      <c r="E11" s="157">
        <v>3</v>
      </c>
      <c r="F11" s="157">
        <v>4</v>
      </c>
      <c r="G11" s="157">
        <v>5</v>
      </c>
      <c r="H11" s="157">
        <v>6</v>
      </c>
      <c r="I11" s="157" t="s">
        <v>350</v>
      </c>
      <c r="J11" s="157">
        <v>8</v>
      </c>
      <c r="K11" s="157">
        <v>9</v>
      </c>
      <c r="L11" s="157">
        <v>10</v>
      </c>
      <c r="M11" s="157">
        <v>11</v>
      </c>
      <c r="N11" s="157">
        <v>12</v>
      </c>
      <c r="O11" s="157">
        <v>13</v>
      </c>
      <c r="P11" s="157">
        <v>14</v>
      </c>
      <c r="Q11" s="157">
        <v>15</v>
      </c>
      <c r="R11" s="157">
        <v>16</v>
      </c>
      <c r="S11" s="157">
        <v>17</v>
      </c>
      <c r="T11" s="157">
        <v>18</v>
      </c>
      <c r="U11" s="157">
        <v>19</v>
      </c>
      <c r="V11" s="157">
        <v>20</v>
      </c>
      <c r="W11" s="157">
        <v>21</v>
      </c>
      <c r="X11" s="157"/>
      <c r="Y11" s="157"/>
      <c r="Z11" s="157">
        <v>22</v>
      </c>
      <c r="AA11" s="157">
        <v>23</v>
      </c>
      <c r="AB11" s="157">
        <v>24</v>
      </c>
      <c r="AC11" s="157" t="s">
        <v>351</v>
      </c>
      <c r="AD11" s="157" t="s">
        <v>352</v>
      </c>
      <c r="AE11" s="157" t="s">
        <v>353</v>
      </c>
      <c r="AF11" s="157" t="s">
        <v>354</v>
      </c>
      <c r="AG11" s="157" t="s">
        <v>355</v>
      </c>
      <c r="AH11" s="157" t="s">
        <v>356</v>
      </c>
      <c r="AI11" s="157" t="s">
        <v>357</v>
      </c>
      <c r="AJ11" s="157" t="s">
        <v>358</v>
      </c>
      <c r="AK11" s="157" t="s">
        <v>359</v>
      </c>
      <c r="AL11" s="157" t="s">
        <v>360</v>
      </c>
      <c r="AM11" s="157" t="s">
        <v>361</v>
      </c>
    </row>
    <row r="12" spans="1:39" ht="17.25" customHeight="1" x14ac:dyDescent="0.25">
      <c r="A12" s="158"/>
      <c r="B12" s="161" t="s">
        <v>219</v>
      </c>
      <c r="C12" s="159">
        <v>9727891.0000000037</v>
      </c>
      <c r="D12" s="159">
        <v>4048927</v>
      </c>
      <c r="E12" s="159">
        <v>5166589.9999999991</v>
      </c>
      <c r="F12" s="159">
        <v>70000</v>
      </c>
      <c r="G12" s="159">
        <v>439464</v>
      </c>
      <c r="H12" s="159">
        <v>2910</v>
      </c>
      <c r="I12" s="159">
        <v>0</v>
      </c>
      <c r="J12" s="159">
        <v>0</v>
      </c>
      <c r="K12" s="159">
        <v>0</v>
      </c>
      <c r="L12" s="159">
        <v>4465055</v>
      </c>
      <c r="M12" s="159">
        <v>2134387.94</v>
      </c>
      <c r="N12" s="159">
        <v>18738191.912618499</v>
      </c>
      <c r="O12" s="159">
        <v>3555853.8581980001</v>
      </c>
      <c r="P12" s="159">
        <v>4155496.4919750001</v>
      </c>
      <c r="Q12" s="159">
        <v>71875.063947999995</v>
      </c>
      <c r="R12" s="159">
        <v>690822.72082599998</v>
      </c>
      <c r="S12" s="159">
        <v>2910</v>
      </c>
      <c r="T12" s="159">
        <v>2921.6916299999998</v>
      </c>
      <c r="U12" s="159">
        <v>0</v>
      </c>
      <c r="V12" s="159">
        <v>2921.6916299999998</v>
      </c>
      <c r="W12" s="159">
        <v>3834217.6415855004</v>
      </c>
      <c r="X12" s="159">
        <v>2719576.3953794995</v>
      </c>
      <c r="Y12" s="159">
        <v>1114641.246206</v>
      </c>
      <c r="Z12" s="159">
        <v>1957592.429</v>
      </c>
      <c r="AA12" s="159">
        <v>4465055</v>
      </c>
      <c r="AB12" s="159">
        <v>1447.0154560000001</v>
      </c>
      <c r="AC12" s="160">
        <v>1.9262337450757303</v>
      </c>
      <c r="AD12" s="160">
        <v>0.87822128139084754</v>
      </c>
      <c r="AE12" s="160">
        <v>0.80430157840567973</v>
      </c>
      <c r="AF12" s="160">
        <v>1.0267866278285713</v>
      </c>
      <c r="AG12" s="160">
        <v>1.5719665793466586</v>
      </c>
      <c r="AH12" s="160">
        <v>1</v>
      </c>
      <c r="AI12" s="160" t="s">
        <v>362</v>
      </c>
      <c r="AJ12" s="160" t="s">
        <v>362</v>
      </c>
      <c r="AK12" s="160" t="s">
        <v>362</v>
      </c>
      <c r="AL12" s="160">
        <v>0.4384251546733467</v>
      </c>
      <c r="AM12" s="160">
        <v>2.09196037717492</v>
      </c>
    </row>
    <row r="13" spans="1:39" ht="27" customHeight="1" x14ac:dyDescent="0.25">
      <c r="A13" s="161" t="s">
        <v>82</v>
      </c>
      <c r="B13" s="158" t="s">
        <v>363</v>
      </c>
      <c r="C13" s="162">
        <v>9215517.0000000037</v>
      </c>
      <c r="D13" s="162">
        <v>4048927</v>
      </c>
      <c r="E13" s="162">
        <v>5166589.9999999991</v>
      </c>
      <c r="F13" s="162">
        <v>0</v>
      </c>
      <c r="G13" s="162">
        <v>0</v>
      </c>
      <c r="H13" s="162">
        <v>0</v>
      </c>
      <c r="I13" s="162">
        <v>0</v>
      </c>
      <c r="J13" s="162">
        <v>0</v>
      </c>
      <c r="K13" s="162">
        <v>0</v>
      </c>
      <c r="L13" s="162">
        <v>4465055</v>
      </c>
      <c r="M13" s="162">
        <v>2134387.94</v>
      </c>
      <c r="N13" s="162">
        <v>15623356.454505</v>
      </c>
      <c r="O13" s="162">
        <v>3555853.8581980001</v>
      </c>
      <c r="P13" s="162">
        <v>4155496.4919750001</v>
      </c>
      <c r="Q13" s="162">
        <v>0</v>
      </c>
      <c r="R13" s="162">
        <v>0</v>
      </c>
      <c r="S13" s="162">
        <v>0</v>
      </c>
      <c r="T13" s="162">
        <v>2921.6916299999998</v>
      </c>
      <c r="U13" s="162">
        <v>0</v>
      </c>
      <c r="V13" s="162">
        <v>2921.6916299999998</v>
      </c>
      <c r="W13" s="162">
        <v>1486436.9837020002</v>
      </c>
      <c r="X13" s="162">
        <v>1168056.7685979996</v>
      </c>
      <c r="Y13" s="162">
        <v>318380.215104</v>
      </c>
      <c r="Z13" s="162">
        <v>1957592.429</v>
      </c>
      <c r="AA13" s="162">
        <v>4465055</v>
      </c>
      <c r="AB13" s="162">
        <v>0</v>
      </c>
      <c r="AC13" s="163">
        <v>1.695331521227186</v>
      </c>
      <c r="AD13" s="163">
        <v>0.87822128139084754</v>
      </c>
      <c r="AE13" s="163">
        <v>0.80430157840567973</v>
      </c>
      <c r="AF13" s="163" t="s">
        <v>362</v>
      </c>
      <c r="AG13" s="163" t="s">
        <v>362</v>
      </c>
      <c r="AH13" s="163" t="s">
        <v>362</v>
      </c>
      <c r="AI13" s="163" t="s">
        <v>362</v>
      </c>
      <c r="AJ13" s="163" t="s">
        <v>362</v>
      </c>
      <c r="AK13" s="163" t="s">
        <v>362</v>
      </c>
      <c r="AL13" s="163">
        <v>0.4384251546733467</v>
      </c>
      <c r="AM13" s="163">
        <v>2.09196037717492</v>
      </c>
    </row>
    <row r="14" spans="1:39" ht="18.75" customHeight="1" x14ac:dyDescent="0.25">
      <c r="A14" s="164" t="s">
        <v>364</v>
      </c>
      <c r="B14" s="165" t="s">
        <v>365</v>
      </c>
      <c r="C14" s="162">
        <v>8034301.8062160015</v>
      </c>
      <c r="D14" s="162">
        <v>2940386.0961130001</v>
      </c>
      <c r="E14" s="162">
        <v>5093915.7101030005</v>
      </c>
      <c r="F14" s="162">
        <v>0</v>
      </c>
      <c r="G14" s="162">
        <v>0</v>
      </c>
      <c r="H14" s="162">
        <v>0</v>
      </c>
      <c r="I14" s="162">
        <v>0</v>
      </c>
      <c r="J14" s="162">
        <v>0</v>
      </c>
      <c r="K14" s="162">
        <v>0</v>
      </c>
      <c r="L14" s="162">
        <v>0</v>
      </c>
      <c r="M14" s="162">
        <v>0</v>
      </c>
      <c r="N14" s="162">
        <v>6987649.3671779996</v>
      </c>
      <c r="O14" s="162">
        <v>1775651.3581280005</v>
      </c>
      <c r="P14" s="162">
        <v>3984637.875463</v>
      </c>
      <c r="Q14" s="162">
        <v>0</v>
      </c>
      <c r="R14" s="162">
        <v>0</v>
      </c>
      <c r="S14" s="162">
        <v>0</v>
      </c>
      <c r="T14" s="162">
        <v>2921.6916299999998</v>
      </c>
      <c r="U14" s="162">
        <v>0</v>
      </c>
      <c r="V14" s="162">
        <v>2921.6916299999998</v>
      </c>
      <c r="W14" s="162">
        <v>1224438.4419570002</v>
      </c>
      <c r="X14" s="162">
        <v>909949.99985699961</v>
      </c>
      <c r="Y14" s="162">
        <v>314488.44209999999</v>
      </c>
      <c r="Z14" s="162">
        <v>0</v>
      </c>
      <c r="AA14" s="162">
        <v>0</v>
      </c>
      <c r="AB14" s="162">
        <v>0</v>
      </c>
      <c r="AC14" s="163">
        <v>0.86972701993492141</v>
      </c>
      <c r="AD14" s="163">
        <v>0.60388374182400628</v>
      </c>
      <c r="AE14" s="163">
        <v>0.78223474871405552</v>
      </c>
      <c r="AF14" s="163" t="s">
        <v>362</v>
      </c>
      <c r="AG14" s="163" t="s">
        <v>362</v>
      </c>
      <c r="AH14" s="163" t="s">
        <v>362</v>
      </c>
      <c r="AI14" s="163" t="s">
        <v>362</v>
      </c>
      <c r="AJ14" s="163" t="s">
        <v>362</v>
      </c>
      <c r="AK14" s="163" t="s">
        <v>362</v>
      </c>
      <c r="AL14" s="163" t="s">
        <v>362</v>
      </c>
      <c r="AM14" s="163" t="s">
        <v>362</v>
      </c>
    </row>
    <row r="15" spans="1:39" ht="22.5" x14ac:dyDescent="0.25">
      <c r="A15" s="166">
        <v>1</v>
      </c>
      <c r="B15" s="167" t="s">
        <v>366</v>
      </c>
      <c r="C15" s="162">
        <v>71546</v>
      </c>
      <c r="D15" s="168">
        <v>43646</v>
      </c>
      <c r="E15" s="168">
        <v>27900</v>
      </c>
      <c r="F15" s="168">
        <v>0</v>
      </c>
      <c r="G15" s="168">
        <v>0</v>
      </c>
      <c r="H15" s="168">
        <v>0</v>
      </c>
      <c r="I15" s="169"/>
      <c r="J15" s="168">
        <v>0</v>
      </c>
      <c r="K15" s="168">
        <v>0</v>
      </c>
      <c r="L15" s="168">
        <v>0</v>
      </c>
      <c r="M15" s="168">
        <v>0</v>
      </c>
      <c r="N15" s="169">
        <v>76665.067314000014</v>
      </c>
      <c r="O15" s="169">
        <v>47017.095000000001</v>
      </c>
      <c r="P15" s="169">
        <v>28537.122314</v>
      </c>
      <c r="Q15" s="169">
        <v>0</v>
      </c>
      <c r="R15" s="169">
        <v>0</v>
      </c>
      <c r="S15" s="169">
        <v>0</v>
      </c>
      <c r="T15" s="169">
        <v>0</v>
      </c>
      <c r="U15" s="169">
        <v>0</v>
      </c>
      <c r="V15" s="169">
        <v>0</v>
      </c>
      <c r="W15" s="169">
        <v>1110.8499999999999</v>
      </c>
      <c r="X15" s="169">
        <v>1110.8499999999999</v>
      </c>
      <c r="Y15" s="169">
        <v>0</v>
      </c>
      <c r="Z15" s="169">
        <v>0</v>
      </c>
      <c r="AA15" s="169">
        <v>0</v>
      </c>
      <c r="AB15" s="169">
        <v>0</v>
      </c>
      <c r="AC15" s="170">
        <v>1.0715493153216116</v>
      </c>
      <c r="AD15" s="170">
        <v>1.0772372038674793</v>
      </c>
      <c r="AE15" s="170">
        <v>1.0228359252329748</v>
      </c>
      <c r="AF15" s="170" t="s">
        <v>362</v>
      </c>
      <c r="AG15" s="170" t="s">
        <v>362</v>
      </c>
      <c r="AH15" s="170" t="s">
        <v>362</v>
      </c>
      <c r="AI15" s="170" t="s">
        <v>362</v>
      </c>
      <c r="AJ15" s="170" t="s">
        <v>362</v>
      </c>
      <c r="AK15" s="170" t="s">
        <v>362</v>
      </c>
      <c r="AL15" s="170" t="s">
        <v>362</v>
      </c>
      <c r="AM15" s="170" t="s">
        <v>362</v>
      </c>
    </row>
    <row r="16" spans="1:39" ht="22.5" x14ac:dyDescent="0.25">
      <c r="A16" s="166">
        <v>2</v>
      </c>
      <c r="B16" s="167" t="s">
        <v>367</v>
      </c>
      <c r="C16" s="162">
        <v>915</v>
      </c>
      <c r="D16" s="168">
        <v>0</v>
      </c>
      <c r="E16" s="168">
        <v>915</v>
      </c>
      <c r="F16" s="168">
        <v>0</v>
      </c>
      <c r="G16" s="168">
        <v>0</v>
      </c>
      <c r="H16" s="168">
        <v>0</v>
      </c>
      <c r="I16" s="169"/>
      <c r="J16" s="168">
        <v>0</v>
      </c>
      <c r="K16" s="168">
        <v>0</v>
      </c>
      <c r="L16" s="168">
        <v>0</v>
      </c>
      <c r="M16" s="168">
        <v>0</v>
      </c>
      <c r="N16" s="169">
        <v>875.69522199999994</v>
      </c>
      <c r="O16" s="169">
        <v>0</v>
      </c>
      <c r="P16" s="169">
        <v>874.53949299999999</v>
      </c>
      <c r="Q16" s="169">
        <v>0</v>
      </c>
      <c r="R16" s="169">
        <v>0</v>
      </c>
      <c r="S16" s="169">
        <v>0</v>
      </c>
      <c r="T16" s="169">
        <v>0</v>
      </c>
      <c r="U16" s="169">
        <v>0</v>
      </c>
      <c r="V16" s="169">
        <v>0</v>
      </c>
      <c r="W16" s="169">
        <v>1.155729</v>
      </c>
      <c r="X16" s="169">
        <v>0</v>
      </c>
      <c r="Y16" s="169">
        <v>1.155729</v>
      </c>
      <c r="Z16" s="169">
        <v>0</v>
      </c>
      <c r="AA16" s="169">
        <v>0</v>
      </c>
      <c r="AB16" s="169">
        <v>0</v>
      </c>
      <c r="AC16" s="170">
        <v>0.95704395846994528</v>
      </c>
      <c r="AD16" s="170" t="s">
        <v>362</v>
      </c>
      <c r="AE16" s="170">
        <v>0.95578086666666662</v>
      </c>
      <c r="AF16" s="170" t="s">
        <v>362</v>
      </c>
      <c r="AG16" s="170" t="s">
        <v>362</v>
      </c>
      <c r="AH16" s="170" t="s">
        <v>362</v>
      </c>
      <c r="AI16" s="170" t="s">
        <v>362</v>
      </c>
      <c r="AJ16" s="170" t="s">
        <v>362</v>
      </c>
      <c r="AK16" s="170" t="s">
        <v>362</v>
      </c>
      <c r="AL16" s="170" t="s">
        <v>362</v>
      </c>
      <c r="AM16" s="170" t="s">
        <v>362</v>
      </c>
    </row>
    <row r="17" spans="1:39" x14ac:dyDescent="0.25">
      <c r="A17" s="166">
        <v>3</v>
      </c>
      <c r="B17" s="167" t="s">
        <v>368</v>
      </c>
      <c r="C17" s="162">
        <v>10824</v>
      </c>
      <c r="D17" s="168">
        <v>244</v>
      </c>
      <c r="E17" s="168">
        <v>10580</v>
      </c>
      <c r="F17" s="168">
        <v>0</v>
      </c>
      <c r="G17" s="168">
        <v>0</v>
      </c>
      <c r="H17" s="168">
        <v>0</v>
      </c>
      <c r="I17" s="169"/>
      <c r="J17" s="168">
        <v>0</v>
      </c>
      <c r="K17" s="168">
        <v>0</v>
      </c>
      <c r="L17" s="168">
        <v>0</v>
      </c>
      <c r="M17" s="168">
        <v>0</v>
      </c>
      <c r="N17" s="169">
        <v>9136.87291</v>
      </c>
      <c r="O17" s="169">
        <v>235.61699999999999</v>
      </c>
      <c r="P17" s="169">
        <v>8870.62291</v>
      </c>
      <c r="Q17" s="169">
        <v>0</v>
      </c>
      <c r="R17" s="169">
        <v>0</v>
      </c>
      <c r="S17" s="169">
        <v>0</v>
      </c>
      <c r="T17" s="169">
        <v>0</v>
      </c>
      <c r="U17" s="169">
        <v>0</v>
      </c>
      <c r="V17" s="169">
        <v>0</v>
      </c>
      <c r="W17" s="169">
        <v>30.632999999999999</v>
      </c>
      <c r="X17" s="169">
        <v>0</v>
      </c>
      <c r="Y17" s="169">
        <v>30.632999999999999</v>
      </c>
      <c r="Z17" s="169">
        <v>0</v>
      </c>
      <c r="AA17" s="169">
        <v>0</v>
      </c>
      <c r="AB17" s="169">
        <v>0</v>
      </c>
      <c r="AC17" s="170">
        <v>0.84413090447154471</v>
      </c>
      <c r="AD17" s="170">
        <v>0.96564344262295077</v>
      </c>
      <c r="AE17" s="170">
        <v>0.83843316729678641</v>
      </c>
      <c r="AF17" s="170" t="s">
        <v>362</v>
      </c>
      <c r="AG17" s="170" t="s">
        <v>362</v>
      </c>
      <c r="AH17" s="170" t="s">
        <v>362</v>
      </c>
      <c r="AI17" s="170" t="s">
        <v>362</v>
      </c>
      <c r="AJ17" s="170" t="s">
        <v>362</v>
      </c>
      <c r="AK17" s="170" t="s">
        <v>362</v>
      </c>
      <c r="AL17" s="170" t="s">
        <v>362</v>
      </c>
      <c r="AM17" s="170" t="s">
        <v>362</v>
      </c>
    </row>
    <row r="18" spans="1:39" ht="33.75" x14ac:dyDescent="0.25">
      <c r="A18" s="166">
        <v>4</v>
      </c>
      <c r="B18" s="167" t="s">
        <v>369</v>
      </c>
      <c r="C18" s="162">
        <v>1308</v>
      </c>
      <c r="D18" s="168">
        <v>0</v>
      </c>
      <c r="E18" s="168">
        <v>1308</v>
      </c>
      <c r="F18" s="168">
        <v>0</v>
      </c>
      <c r="G18" s="168">
        <v>0</v>
      </c>
      <c r="H18" s="168">
        <v>0</v>
      </c>
      <c r="I18" s="169"/>
      <c r="J18" s="168">
        <v>0</v>
      </c>
      <c r="K18" s="168">
        <v>0</v>
      </c>
      <c r="L18" s="168">
        <v>0</v>
      </c>
      <c r="M18" s="168">
        <v>0</v>
      </c>
      <c r="N18" s="169">
        <v>1363.4441999999999</v>
      </c>
      <c r="O18" s="169">
        <v>0</v>
      </c>
      <c r="P18" s="169">
        <v>1363.4441999999999</v>
      </c>
      <c r="Q18" s="169">
        <v>0</v>
      </c>
      <c r="R18" s="169">
        <v>0</v>
      </c>
      <c r="S18" s="169">
        <v>0</v>
      </c>
      <c r="T18" s="169">
        <v>0</v>
      </c>
      <c r="U18" s="169">
        <v>0</v>
      </c>
      <c r="V18" s="169">
        <v>0</v>
      </c>
      <c r="W18" s="169">
        <v>0</v>
      </c>
      <c r="X18" s="169">
        <v>0</v>
      </c>
      <c r="Y18" s="169">
        <v>0</v>
      </c>
      <c r="Z18" s="169">
        <v>0</v>
      </c>
      <c r="AA18" s="169">
        <v>0</v>
      </c>
      <c r="AB18" s="169">
        <v>0</v>
      </c>
      <c r="AC18" s="170">
        <v>1.0423885321100916</v>
      </c>
      <c r="AD18" s="170" t="s">
        <v>362</v>
      </c>
      <c r="AE18" s="170">
        <v>1.0423885321100916</v>
      </c>
      <c r="AF18" s="170" t="s">
        <v>362</v>
      </c>
      <c r="AG18" s="170" t="s">
        <v>362</v>
      </c>
      <c r="AH18" s="170" t="s">
        <v>362</v>
      </c>
      <c r="AI18" s="170" t="s">
        <v>362</v>
      </c>
      <c r="AJ18" s="170" t="s">
        <v>362</v>
      </c>
      <c r="AK18" s="170" t="s">
        <v>362</v>
      </c>
      <c r="AL18" s="170" t="s">
        <v>362</v>
      </c>
      <c r="AM18" s="170" t="s">
        <v>362</v>
      </c>
    </row>
    <row r="19" spans="1:39" ht="22.5" x14ac:dyDescent="0.25">
      <c r="A19" s="166">
        <v>5</v>
      </c>
      <c r="B19" s="167" t="s">
        <v>370</v>
      </c>
      <c r="C19" s="162">
        <v>19192</v>
      </c>
      <c r="D19" s="168">
        <v>0</v>
      </c>
      <c r="E19" s="168">
        <v>19192</v>
      </c>
      <c r="F19" s="168">
        <v>0</v>
      </c>
      <c r="G19" s="168">
        <v>0</v>
      </c>
      <c r="H19" s="168">
        <v>0</v>
      </c>
      <c r="I19" s="169"/>
      <c r="J19" s="168">
        <v>0</v>
      </c>
      <c r="K19" s="168">
        <v>0</v>
      </c>
      <c r="L19" s="168">
        <v>0</v>
      </c>
      <c r="M19" s="168">
        <v>0</v>
      </c>
      <c r="N19" s="169">
        <v>17156.633196999999</v>
      </c>
      <c r="O19" s="169">
        <v>0</v>
      </c>
      <c r="P19" s="169">
        <v>16415.931644</v>
      </c>
      <c r="Q19" s="169">
        <v>0</v>
      </c>
      <c r="R19" s="169">
        <v>0</v>
      </c>
      <c r="S19" s="169">
        <v>0</v>
      </c>
      <c r="T19" s="169">
        <v>0</v>
      </c>
      <c r="U19" s="169">
        <v>0</v>
      </c>
      <c r="V19" s="169">
        <v>0</v>
      </c>
      <c r="W19" s="169">
        <v>740.70155299999999</v>
      </c>
      <c r="X19" s="169">
        <v>0</v>
      </c>
      <c r="Y19" s="169">
        <v>740.70155299999999</v>
      </c>
      <c r="Z19" s="169">
        <v>0</v>
      </c>
      <c r="AA19" s="169">
        <v>0</v>
      </c>
      <c r="AB19" s="169">
        <v>0</v>
      </c>
      <c r="AC19" s="170">
        <v>0.89394712364526885</v>
      </c>
      <c r="AD19" s="170" t="s">
        <v>362</v>
      </c>
      <c r="AE19" s="170">
        <v>0.85535283680700291</v>
      </c>
      <c r="AF19" s="170" t="s">
        <v>362</v>
      </c>
      <c r="AG19" s="170" t="s">
        <v>362</v>
      </c>
      <c r="AH19" s="170" t="s">
        <v>362</v>
      </c>
      <c r="AI19" s="170" t="s">
        <v>362</v>
      </c>
      <c r="AJ19" s="170" t="s">
        <v>362</v>
      </c>
      <c r="AK19" s="170" t="s">
        <v>362</v>
      </c>
      <c r="AL19" s="170" t="s">
        <v>362</v>
      </c>
      <c r="AM19" s="170" t="s">
        <v>362</v>
      </c>
    </row>
    <row r="20" spans="1:39" ht="33.75" x14ac:dyDescent="0.25">
      <c r="A20" s="166">
        <v>6</v>
      </c>
      <c r="B20" s="167" t="s">
        <v>371</v>
      </c>
      <c r="C20" s="162">
        <v>0</v>
      </c>
      <c r="D20" s="168">
        <v>0</v>
      </c>
      <c r="E20" s="168">
        <v>0</v>
      </c>
      <c r="F20" s="168">
        <v>0</v>
      </c>
      <c r="G20" s="168">
        <v>0</v>
      </c>
      <c r="H20" s="168">
        <v>0</v>
      </c>
      <c r="I20" s="169"/>
      <c r="J20" s="168">
        <v>0</v>
      </c>
      <c r="K20" s="168">
        <v>0</v>
      </c>
      <c r="L20" s="168">
        <v>0</v>
      </c>
      <c r="M20" s="168">
        <v>0</v>
      </c>
      <c r="N20" s="169">
        <v>738145.73391499999</v>
      </c>
      <c r="O20" s="169">
        <v>0</v>
      </c>
      <c r="P20" s="169">
        <v>25336.416728</v>
      </c>
      <c r="Q20" s="169">
        <v>0</v>
      </c>
      <c r="R20" s="169">
        <v>0</v>
      </c>
      <c r="S20" s="169">
        <v>0</v>
      </c>
      <c r="T20" s="169">
        <v>0</v>
      </c>
      <c r="U20" s="169">
        <v>0</v>
      </c>
      <c r="V20" s="169">
        <v>0</v>
      </c>
      <c r="W20" s="169">
        <v>712809.31718699995</v>
      </c>
      <c r="X20" s="169">
        <v>712809.31718699995</v>
      </c>
      <c r="Y20" s="169">
        <v>0</v>
      </c>
      <c r="Z20" s="169">
        <v>0</v>
      </c>
      <c r="AA20" s="169">
        <v>0</v>
      </c>
      <c r="AB20" s="169">
        <v>0</v>
      </c>
      <c r="AC20" s="170" t="s">
        <v>362</v>
      </c>
      <c r="AD20" s="170" t="s">
        <v>362</v>
      </c>
      <c r="AE20" s="170" t="s">
        <v>362</v>
      </c>
      <c r="AF20" s="170" t="s">
        <v>362</v>
      </c>
      <c r="AG20" s="170" t="s">
        <v>362</v>
      </c>
      <c r="AH20" s="170" t="s">
        <v>362</v>
      </c>
      <c r="AI20" s="170" t="s">
        <v>362</v>
      </c>
      <c r="AJ20" s="170" t="s">
        <v>362</v>
      </c>
      <c r="AK20" s="170" t="s">
        <v>362</v>
      </c>
      <c r="AL20" s="170" t="s">
        <v>362</v>
      </c>
      <c r="AM20" s="170" t="s">
        <v>362</v>
      </c>
    </row>
    <row r="21" spans="1:39" ht="26.25" customHeight="1" x14ac:dyDescent="0.25">
      <c r="A21" s="166">
        <v>7</v>
      </c>
      <c r="B21" s="167" t="s">
        <v>372</v>
      </c>
      <c r="C21" s="162">
        <v>259476</v>
      </c>
      <c r="D21" s="168">
        <v>188982</v>
      </c>
      <c r="E21" s="168">
        <v>70494</v>
      </c>
      <c r="F21" s="168">
        <v>0</v>
      </c>
      <c r="G21" s="168">
        <v>0</v>
      </c>
      <c r="H21" s="168">
        <v>0</v>
      </c>
      <c r="I21" s="169"/>
      <c r="J21" s="168">
        <v>0</v>
      </c>
      <c r="K21" s="168">
        <v>0</v>
      </c>
      <c r="L21" s="168">
        <v>0</v>
      </c>
      <c r="M21" s="168">
        <v>0</v>
      </c>
      <c r="N21" s="169">
        <v>157685.269497</v>
      </c>
      <c r="O21" s="169">
        <v>85637.384000000005</v>
      </c>
      <c r="P21" s="169">
        <v>22365.673497</v>
      </c>
      <c r="Q21" s="169">
        <v>0</v>
      </c>
      <c r="R21" s="169">
        <v>0</v>
      </c>
      <c r="S21" s="169">
        <v>0</v>
      </c>
      <c r="T21" s="169">
        <v>0</v>
      </c>
      <c r="U21" s="169">
        <v>0</v>
      </c>
      <c r="V21" s="169">
        <v>0</v>
      </c>
      <c r="W21" s="169">
        <v>49682.212</v>
      </c>
      <c r="X21" s="169">
        <v>0</v>
      </c>
      <c r="Y21" s="169">
        <v>49682.212</v>
      </c>
      <c r="Z21" s="169">
        <v>0</v>
      </c>
      <c r="AA21" s="169">
        <v>0</v>
      </c>
      <c r="AB21" s="169">
        <v>0</v>
      </c>
      <c r="AC21" s="170">
        <v>0.60770656822596314</v>
      </c>
      <c r="AD21" s="170">
        <v>0.45315100909081291</v>
      </c>
      <c r="AE21" s="170">
        <v>0.31727059745510255</v>
      </c>
      <c r="AF21" s="170" t="s">
        <v>362</v>
      </c>
      <c r="AG21" s="170" t="s">
        <v>362</v>
      </c>
      <c r="AH21" s="170" t="s">
        <v>362</v>
      </c>
      <c r="AI21" s="170" t="s">
        <v>362</v>
      </c>
      <c r="AJ21" s="170" t="s">
        <v>362</v>
      </c>
      <c r="AK21" s="170" t="s">
        <v>362</v>
      </c>
      <c r="AL21" s="170" t="s">
        <v>362</v>
      </c>
      <c r="AM21" s="170" t="s">
        <v>362</v>
      </c>
    </row>
    <row r="22" spans="1:39" ht="31.5" customHeight="1" x14ac:dyDescent="0.25">
      <c r="A22" s="166">
        <v>8</v>
      </c>
      <c r="B22" s="167" t="s">
        <v>373</v>
      </c>
      <c r="C22" s="162">
        <v>5398</v>
      </c>
      <c r="D22" s="168">
        <v>0</v>
      </c>
      <c r="E22" s="168">
        <v>5398</v>
      </c>
      <c r="F22" s="168">
        <v>0</v>
      </c>
      <c r="G22" s="168">
        <v>0</v>
      </c>
      <c r="H22" s="168">
        <v>0</v>
      </c>
      <c r="I22" s="169"/>
      <c r="J22" s="168">
        <v>0</v>
      </c>
      <c r="K22" s="168">
        <v>0</v>
      </c>
      <c r="L22" s="168">
        <v>0</v>
      </c>
      <c r="M22" s="168">
        <v>0</v>
      </c>
      <c r="N22" s="169">
        <v>1587.6248000000001</v>
      </c>
      <c r="O22" s="169">
        <v>0</v>
      </c>
      <c r="P22" s="169">
        <v>980.66670799999997</v>
      </c>
      <c r="Q22" s="169">
        <v>0</v>
      </c>
      <c r="R22" s="169">
        <v>0</v>
      </c>
      <c r="S22" s="169">
        <v>0</v>
      </c>
      <c r="T22" s="169">
        <v>0</v>
      </c>
      <c r="U22" s="169">
        <v>0</v>
      </c>
      <c r="V22" s="169">
        <v>0</v>
      </c>
      <c r="W22" s="169">
        <v>606.95809199999997</v>
      </c>
      <c r="X22" s="169">
        <v>0</v>
      </c>
      <c r="Y22" s="169">
        <v>606.95809199999997</v>
      </c>
      <c r="Z22" s="169">
        <v>0</v>
      </c>
      <c r="AA22" s="169">
        <v>0</v>
      </c>
      <c r="AB22" s="169">
        <v>0</v>
      </c>
      <c r="AC22" s="170">
        <v>0.2941135235272323</v>
      </c>
      <c r="AD22" s="170" t="s">
        <v>362</v>
      </c>
      <c r="AE22" s="170">
        <v>0.18167223193775472</v>
      </c>
      <c r="AF22" s="170" t="s">
        <v>362</v>
      </c>
      <c r="AG22" s="170" t="s">
        <v>362</v>
      </c>
      <c r="AH22" s="170" t="s">
        <v>362</v>
      </c>
      <c r="AI22" s="170" t="s">
        <v>362</v>
      </c>
      <c r="AJ22" s="170" t="s">
        <v>362</v>
      </c>
      <c r="AK22" s="170" t="s">
        <v>362</v>
      </c>
      <c r="AL22" s="170" t="s">
        <v>362</v>
      </c>
      <c r="AM22" s="170" t="s">
        <v>362</v>
      </c>
    </row>
    <row r="23" spans="1:39" ht="22.5" x14ac:dyDescent="0.25">
      <c r="A23" s="166">
        <v>9</v>
      </c>
      <c r="B23" s="167" t="s">
        <v>221</v>
      </c>
      <c r="C23" s="162">
        <v>369862</v>
      </c>
      <c r="D23" s="168">
        <v>0</v>
      </c>
      <c r="E23" s="168">
        <v>369862</v>
      </c>
      <c r="F23" s="168">
        <v>0</v>
      </c>
      <c r="G23" s="168">
        <v>0</v>
      </c>
      <c r="H23" s="168">
        <v>0</v>
      </c>
      <c r="I23" s="169"/>
      <c r="J23" s="168">
        <v>0</v>
      </c>
      <c r="K23" s="168">
        <v>0</v>
      </c>
      <c r="L23" s="168">
        <v>0</v>
      </c>
      <c r="M23" s="168">
        <v>0</v>
      </c>
      <c r="N23" s="169">
        <v>369861.19183099997</v>
      </c>
      <c r="O23" s="169">
        <v>0</v>
      </c>
      <c r="P23" s="169">
        <v>369861.19183099997</v>
      </c>
      <c r="Q23" s="169">
        <v>0</v>
      </c>
      <c r="R23" s="169">
        <v>0</v>
      </c>
      <c r="S23" s="169">
        <v>0</v>
      </c>
      <c r="T23" s="169">
        <v>0</v>
      </c>
      <c r="U23" s="169">
        <v>0</v>
      </c>
      <c r="V23" s="169">
        <v>0</v>
      </c>
      <c r="W23" s="169">
        <v>0</v>
      </c>
      <c r="X23" s="169">
        <v>0</v>
      </c>
      <c r="Y23" s="169">
        <v>0</v>
      </c>
      <c r="Z23" s="169">
        <v>0</v>
      </c>
      <c r="AA23" s="169">
        <v>0</v>
      </c>
      <c r="AB23" s="169">
        <v>0</v>
      </c>
      <c r="AC23" s="170">
        <v>0.99999781494449269</v>
      </c>
      <c r="AD23" s="170" t="s">
        <v>362</v>
      </c>
      <c r="AE23" s="170">
        <v>0.99999781494449269</v>
      </c>
      <c r="AF23" s="170" t="s">
        <v>362</v>
      </c>
      <c r="AG23" s="170" t="s">
        <v>362</v>
      </c>
      <c r="AH23" s="170" t="s">
        <v>362</v>
      </c>
      <c r="AI23" s="170" t="s">
        <v>362</v>
      </c>
      <c r="AJ23" s="170" t="s">
        <v>362</v>
      </c>
      <c r="AK23" s="170" t="s">
        <v>362</v>
      </c>
      <c r="AL23" s="170" t="s">
        <v>362</v>
      </c>
      <c r="AM23" s="170" t="s">
        <v>362</v>
      </c>
    </row>
    <row r="24" spans="1:39" x14ac:dyDescent="0.25">
      <c r="A24" s="166">
        <v>10</v>
      </c>
      <c r="B24" s="167" t="s">
        <v>222</v>
      </c>
      <c r="C24" s="162">
        <v>746</v>
      </c>
      <c r="D24" s="168">
        <v>200</v>
      </c>
      <c r="E24" s="168">
        <v>546</v>
      </c>
      <c r="F24" s="168">
        <v>0</v>
      </c>
      <c r="G24" s="168">
        <v>0</v>
      </c>
      <c r="H24" s="168">
        <v>0</v>
      </c>
      <c r="I24" s="169"/>
      <c r="J24" s="168">
        <v>0</v>
      </c>
      <c r="K24" s="168">
        <v>0</v>
      </c>
      <c r="L24" s="168">
        <v>0</v>
      </c>
      <c r="M24" s="168">
        <v>0</v>
      </c>
      <c r="N24" s="169">
        <v>545.6</v>
      </c>
      <c r="O24" s="169">
        <v>0</v>
      </c>
      <c r="P24" s="169">
        <v>545.6</v>
      </c>
      <c r="Q24" s="169">
        <v>0</v>
      </c>
      <c r="R24" s="169">
        <v>0</v>
      </c>
      <c r="S24" s="169">
        <v>0</v>
      </c>
      <c r="T24" s="169">
        <v>0</v>
      </c>
      <c r="U24" s="169">
        <v>0</v>
      </c>
      <c r="V24" s="169">
        <v>0</v>
      </c>
      <c r="W24" s="169">
        <v>0</v>
      </c>
      <c r="X24" s="169">
        <v>0</v>
      </c>
      <c r="Y24" s="169">
        <v>0</v>
      </c>
      <c r="Z24" s="169">
        <v>0</v>
      </c>
      <c r="AA24" s="169">
        <v>0</v>
      </c>
      <c r="AB24" s="169">
        <v>0</v>
      </c>
      <c r="AC24" s="170">
        <v>0.73136729222520114</v>
      </c>
      <c r="AD24" s="170">
        <v>0</v>
      </c>
      <c r="AE24" s="170">
        <v>0.99926739926739927</v>
      </c>
      <c r="AF24" s="170" t="s">
        <v>362</v>
      </c>
      <c r="AG24" s="170" t="s">
        <v>362</v>
      </c>
      <c r="AH24" s="170" t="s">
        <v>362</v>
      </c>
      <c r="AI24" s="170" t="s">
        <v>362</v>
      </c>
      <c r="AJ24" s="170" t="s">
        <v>362</v>
      </c>
      <c r="AK24" s="170" t="s">
        <v>362</v>
      </c>
      <c r="AL24" s="170" t="s">
        <v>362</v>
      </c>
      <c r="AM24" s="170" t="s">
        <v>362</v>
      </c>
    </row>
    <row r="25" spans="1:39" ht="22.5" x14ac:dyDescent="0.25">
      <c r="A25" s="166">
        <v>11</v>
      </c>
      <c r="B25" s="167" t="s">
        <v>374</v>
      </c>
      <c r="C25" s="162">
        <v>1249</v>
      </c>
      <c r="D25" s="168">
        <v>0</v>
      </c>
      <c r="E25" s="168">
        <v>1249</v>
      </c>
      <c r="F25" s="168">
        <v>0</v>
      </c>
      <c r="G25" s="168">
        <v>0</v>
      </c>
      <c r="H25" s="168">
        <v>0</v>
      </c>
      <c r="I25" s="169"/>
      <c r="J25" s="168">
        <v>0</v>
      </c>
      <c r="K25" s="168">
        <v>0</v>
      </c>
      <c r="L25" s="168">
        <v>0</v>
      </c>
      <c r="M25" s="168">
        <v>0</v>
      </c>
      <c r="N25" s="169">
        <v>1248.8</v>
      </c>
      <c r="O25" s="169">
        <v>0</v>
      </c>
      <c r="P25" s="169">
        <v>1248.8</v>
      </c>
      <c r="Q25" s="169">
        <v>0</v>
      </c>
      <c r="R25" s="169">
        <v>0</v>
      </c>
      <c r="S25" s="169">
        <v>0</v>
      </c>
      <c r="T25" s="169">
        <v>0</v>
      </c>
      <c r="U25" s="169">
        <v>0</v>
      </c>
      <c r="V25" s="169">
        <v>0</v>
      </c>
      <c r="W25" s="169">
        <v>0</v>
      </c>
      <c r="X25" s="169">
        <v>0</v>
      </c>
      <c r="Y25" s="169">
        <v>0</v>
      </c>
      <c r="Z25" s="169">
        <v>0</v>
      </c>
      <c r="AA25" s="169">
        <v>0</v>
      </c>
      <c r="AB25" s="169">
        <v>0</v>
      </c>
      <c r="AC25" s="170">
        <v>0.999839871897518</v>
      </c>
      <c r="AD25" s="170" t="s">
        <v>362</v>
      </c>
      <c r="AE25" s="170">
        <v>0.999839871897518</v>
      </c>
      <c r="AF25" s="170" t="s">
        <v>362</v>
      </c>
      <c r="AG25" s="170" t="s">
        <v>362</v>
      </c>
      <c r="AH25" s="170" t="s">
        <v>362</v>
      </c>
      <c r="AI25" s="170" t="s">
        <v>362</v>
      </c>
      <c r="AJ25" s="170" t="s">
        <v>362</v>
      </c>
      <c r="AK25" s="170" t="s">
        <v>362</v>
      </c>
      <c r="AL25" s="170" t="s">
        <v>362</v>
      </c>
      <c r="AM25" s="170" t="s">
        <v>362</v>
      </c>
    </row>
    <row r="26" spans="1:39" ht="22.5" x14ac:dyDescent="0.25">
      <c r="A26" s="166">
        <v>12</v>
      </c>
      <c r="B26" s="167" t="s">
        <v>223</v>
      </c>
      <c r="C26" s="162">
        <v>196928</v>
      </c>
      <c r="D26" s="168">
        <v>80572</v>
      </c>
      <c r="E26" s="168">
        <v>116356</v>
      </c>
      <c r="F26" s="168">
        <v>0</v>
      </c>
      <c r="G26" s="168">
        <v>0</v>
      </c>
      <c r="H26" s="168">
        <v>0</v>
      </c>
      <c r="I26" s="169"/>
      <c r="J26" s="168">
        <v>0</v>
      </c>
      <c r="K26" s="168">
        <v>0</v>
      </c>
      <c r="L26" s="168">
        <v>0</v>
      </c>
      <c r="M26" s="168">
        <v>0</v>
      </c>
      <c r="N26" s="169">
        <v>198786.18953</v>
      </c>
      <c r="O26" s="169">
        <v>65618.749530000001</v>
      </c>
      <c r="P26" s="169">
        <v>125910.323</v>
      </c>
      <c r="Q26" s="169">
        <v>0</v>
      </c>
      <c r="R26" s="169">
        <v>0</v>
      </c>
      <c r="S26" s="169">
        <v>0</v>
      </c>
      <c r="T26" s="169">
        <v>0</v>
      </c>
      <c r="U26" s="169">
        <v>0</v>
      </c>
      <c r="V26" s="169">
        <v>0</v>
      </c>
      <c r="W26" s="169">
        <v>7257.1170000000002</v>
      </c>
      <c r="X26" s="169">
        <v>7257.1170000000002</v>
      </c>
      <c r="Y26" s="169">
        <v>0</v>
      </c>
      <c r="Z26" s="169">
        <v>0</v>
      </c>
      <c r="AA26" s="169">
        <v>0</v>
      </c>
      <c r="AB26" s="169">
        <v>0</v>
      </c>
      <c r="AC26" s="170">
        <v>1.009435882809961</v>
      </c>
      <c r="AD26" s="170">
        <v>0.81441132812887851</v>
      </c>
      <c r="AE26" s="170">
        <v>1.0821128519371583</v>
      </c>
      <c r="AF26" s="170" t="s">
        <v>362</v>
      </c>
      <c r="AG26" s="170" t="s">
        <v>362</v>
      </c>
      <c r="AH26" s="170" t="s">
        <v>362</v>
      </c>
      <c r="AI26" s="170" t="s">
        <v>362</v>
      </c>
      <c r="AJ26" s="170" t="s">
        <v>362</v>
      </c>
      <c r="AK26" s="170" t="s">
        <v>362</v>
      </c>
      <c r="AL26" s="170" t="s">
        <v>362</v>
      </c>
      <c r="AM26" s="170" t="s">
        <v>362</v>
      </c>
    </row>
    <row r="27" spans="1:39" ht="22.5" x14ac:dyDescent="0.25">
      <c r="A27" s="166">
        <v>13</v>
      </c>
      <c r="B27" s="167" t="s">
        <v>239</v>
      </c>
      <c r="C27" s="162">
        <v>37564.486916000002</v>
      </c>
      <c r="D27" s="168">
        <v>23000</v>
      </c>
      <c r="E27" s="168">
        <v>14564.486916000002</v>
      </c>
      <c r="F27" s="168">
        <v>0</v>
      </c>
      <c r="G27" s="168">
        <v>0</v>
      </c>
      <c r="H27" s="168">
        <v>0</v>
      </c>
      <c r="I27" s="169"/>
      <c r="J27" s="168">
        <v>0</v>
      </c>
      <c r="K27" s="168">
        <v>0</v>
      </c>
      <c r="L27" s="168">
        <v>0</v>
      </c>
      <c r="M27" s="168">
        <v>0</v>
      </c>
      <c r="N27" s="169">
        <v>30559.479716000002</v>
      </c>
      <c r="O27" s="169">
        <v>13022.952799999999</v>
      </c>
      <c r="P27" s="169">
        <v>14564.486916</v>
      </c>
      <c r="Q27" s="169">
        <v>0</v>
      </c>
      <c r="R27" s="169">
        <v>0</v>
      </c>
      <c r="S27" s="169">
        <v>0</v>
      </c>
      <c r="T27" s="169">
        <v>0</v>
      </c>
      <c r="U27" s="169">
        <v>0</v>
      </c>
      <c r="V27" s="169">
        <v>0</v>
      </c>
      <c r="W27" s="169">
        <v>2972.04</v>
      </c>
      <c r="X27" s="169">
        <v>2972.04</v>
      </c>
      <c r="Y27" s="169">
        <v>0</v>
      </c>
      <c r="Z27" s="169">
        <v>0</v>
      </c>
      <c r="AA27" s="169">
        <v>0</v>
      </c>
      <c r="AB27" s="169">
        <v>0</v>
      </c>
      <c r="AC27" s="170">
        <v>0.81352048769721574</v>
      </c>
      <c r="AD27" s="170">
        <v>0.56621533913043476</v>
      </c>
      <c r="AE27" s="170">
        <v>0.99999999999999989</v>
      </c>
      <c r="AF27" s="170" t="s">
        <v>362</v>
      </c>
      <c r="AG27" s="170" t="s">
        <v>362</v>
      </c>
      <c r="AH27" s="170" t="s">
        <v>362</v>
      </c>
      <c r="AI27" s="170" t="s">
        <v>362</v>
      </c>
      <c r="AJ27" s="170" t="s">
        <v>362</v>
      </c>
      <c r="AK27" s="170" t="s">
        <v>362</v>
      </c>
      <c r="AL27" s="170" t="s">
        <v>362</v>
      </c>
      <c r="AM27" s="170" t="s">
        <v>362</v>
      </c>
    </row>
    <row r="28" spans="1:39" x14ac:dyDescent="0.25">
      <c r="A28" s="166">
        <v>14</v>
      </c>
      <c r="B28" s="167" t="s">
        <v>227</v>
      </c>
      <c r="C28" s="162">
        <v>1</v>
      </c>
      <c r="D28" s="168">
        <v>0</v>
      </c>
      <c r="E28" s="168">
        <v>1</v>
      </c>
      <c r="F28" s="168">
        <v>0</v>
      </c>
      <c r="G28" s="168">
        <v>0</v>
      </c>
      <c r="H28" s="168">
        <v>0</v>
      </c>
      <c r="I28" s="169"/>
      <c r="J28" s="168">
        <v>0</v>
      </c>
      <c r="K28" s="168">
        <v>0</v>
      </c>
      <c r="L28" s="168">
        <v>0</v>
      </c>
      <c r="M28" s="168">
        <v>0</v>
      </c>
      <c r="N28" s="169">
        <v>1</v>
      </c>
      <c r="O28" s="169">
        <v>0</v>
      </c>
      <c r="P28" s="169">
        <v>1</v>
      </c>
      <c r="Q28" s="169">
        <v>0</v>
      </c>
      <c r="R28" s="169">
        <v>0</v>
      </c>
      <c r="S28" s="169">
        <v>0</v>
      </c>
      <c r="T28" s="169">
        <v>0</v>
      </c>
      <c r="U28" s="169">
        <v>0</v>
      </c>
      <c r="V28" s="169">
        <v>0</v>
      </c>
      <c r="W28" s="169">
        <v>0</v>
      </c>
      <c r="X28" s="169">
        <v>0</v>
      </c>
      <c r="Y28" s="169">
        <v>0</v>
      </c>
      <c r="Z28" s="169">
        <v>0</v>
      </c>
      <c r="AA28" s="169">
        <v>0</v>
      </c>
      <c r="AB28" s="169">
        <v>0</v>
      </c>
      <c r="AC28" s="170">
        <v>1</v>
      </c>
      <c r="AD28" s="170" t="s">
        <v>362</v>
      </c>
      <c r="AE28" s="170">
        <v>1</v>
      </c>
      <c r="AF28" s="170" t="s">
        <v>362</v>
      </c>
      <c r="AG28" s="170" t="s">
        <v>362</v>
      </c>
      <c r="AH28" s="170" t="s">
        <v>362</v>
      </c>
      <c r="AI28" s="170" t="s">
        <v>362</v>
      </c>
      <c r="AJ28" s="170" t="s">
        <v>362</v>
      </c>
      <c r="AK28" s="170" t="s">
        <v>362</v>
      </c>
      <c r="AL28" s="170" t="s">
        <v>362</v>
      </c>
      <c r="AM28" s="170" t="s">
        <v>362</v>
      </c>
    </row>
    <row r="29" spans="1:39" ht="22.5" x14ac:dyDescent="0.25">
      <c r="A29" s="166">
        <v>15</v>
      </c>
      <c r="B29" s="167" t="s">
        <v>375</v>
      </c>
      <c r="C29" s="162">
        <v>218</v>
      </c>
      <c r="D29" s="168">
        <v>0</v>
      </c>
      <c r="E29" s="168">
        <v>218</v>
      </c>
      <c r="F29" s="168">
        <v>0</v>
      </c>
      <c r="G29" s="168">
        <v>0</v>
      </c>
      <c r="H29" s="168">
        <v>0</v>
      </c>
      <c r="I29" s="169"/>
      <c r="J29" s="168">
        <v>0</v>
      </c>
      <c r="K29" s="168">
        <v>0</v>
      </c>
      <c r="L29" s="168">
        <v>0</v>
      </c>
      <c r="M29" s="168">
        <v>0</v>
      </c>
      <c r="N29" s="169">
        <v>218</v>
      </c>
      <c r="O29" s="169">
        <v>0</v>
      </c>
      <c r="P29" s="169">
        <v>218</v>
      </c>
      <c r="Q29" s="169">
        <v>0</v>
      </c>
      <c r="R29" s="169">
        <v>0</v>
      </c>
      <c r="S29" s="169">
        <v>0</v>
      </c>
      <c r="T29" s="169">
        <v>0</v>
      </c>
      <c r="U29" s="169">
        <v>0</v>
      </c>
      <c r="V29" s="169">
        <v>0</v>
      </c>
      <c r="W29" s="169">
        <v>0</v>
      </c>
      <c r="X29" s="169">
        <v>0</v>
      </c>
      <c r="Y29" s="169">
        <v>0</v>
      </c>
      <c r="Z29" s="169">
        <v>0</v>
      </c>
      <c r="AA29" s="169">
        <v>0</v>
      </c>
      <c r="AB29" s="169">
        <v>0</v>
      </c>
      <c r="AC29" s="170">
        <v>1</v>
      </c>
      <c r="AD29" s="170" t="s">
        <v>362</v>
      </c>
      <c r="AE29" s="170">
        <v>1</v>
      </c>
      <c r="AF29" s="170" t="s">
        <v>362</v>
      </c>
      <c r="AG29" s="170" t="s">
        <v>362</v>
      </c>
      <c r="AH29" s="170" t="s">
        <v>362</v>
      </c>
      <c r="AI29" s="170" t="s">
        <v>362</v>
      </c>
      <c r="AJ29" s="170" t="s">
        <v>362</v>
      </c>
      <c r="AK29" s="170" t="s">
        <v>362</v>
      </c>
      <c r="AL29" s="170" t="s">
        <v>362</v>
      </c>
      <c r="AM29" s="170" t="s">
        <v>362</v>
      </c>
    </row>
    <row r="30" spans="1:39" x14ac:dyDescent="0.25">
      <c r="A30" s="166">
        <v>16</v>
      </c>
      <c r="B30" s="167" t="s">
        <v>224</v>
      </c>
      <c r="C30" s="162">
        <v>96927.513000000006</v>
      </c>
      <c r="D30" s="168">
        <v>7858.5129999999999</v>
      </c>
      <c r="E30" s="168">
        <v>89069</v>
      </c>
      <c r="F30" s="168">
        <v>0</v>
      </c>
      <c r="G30" s="168">
        <v>0</v>
      </c>
      <c r="H30" s="168">
        <v>0</v>
      </c>
      <c r="I30" s="169"/>
      <c r="J30" s="168">
        <v>0</v>
      </c>
      <c r="K30" s="168">
        <v>0</v>
      </c>
      <c r="L30" s="168">
        <v>0</v>
      </c>
      <c r="M30" s="168">
        <v>0</v>
      </c>
      <c r="N30" s="169">
        <v>78430.796299999987</v>
      </c>
      <c r="O30" s="169">
        <v>9005.73</v>
      </c>
      <c r="P30" s="169">
        <v>36104.536380999998</v>
      </c>
      <c r="Q30" s="169">
        <v>0</v>
      </c>
      <c r="R30" s="169">
        <v>0</v>
      </c>
      <c r="S30" s="169">
        <v>0</v>
      </c>
      <c r="T30" s="169">
        <v>0</v>
      </c>
      <c r="U30" s="169">
        <v>0</v>
      </c>
      <c r="V30" s="169">
        <v>0</v>
      </c>
      <c r="W30" s="169">
        <v>33320.529919000001</v>
      </c>
      <c r="X30" s="169">
        <v>0</v>
      </c>
      <c r="Y30" s="169">
        <v>33320.529919000001</v>
      </c>
      <c r="Z30" s="169">
        <v>0</v>
      </c>
      <c r="AA30" s="169">
        <v>0</v>
      </c>
      <c r="AB30" s="169">
        <v>0</v>
      </c>
      <c r="AC30" s="170">
        <v>0.8091695935704033</v>
      </c>
      <c r="AD30" s="170">
        <v>1.1459839794118811</v>
      </c>
      <c r="AE30" s="170">
        <v>0.40535468435707145</v>
      </c>
      <c r="AF30" s="170" t="s">
        <v>362</v>
      </c>
      <c r="AG30" s="170" t="s">
        <v>362</v>
      </c>
      <c r="AH30" s="170" t="s">
        <v>362</v>
      </c>
      <c r="AI30" s="170" t="s">
        <v>362</v>
      </c>
      <c r="AJ30" s="170" t="s">
        <v>362</v>
      </c>
      <c r="AK30" s="170" t="s">
        <v>362</v>
      </c>
      <c r="AL30" s="170" t="s">
        <v>362</v>
      </c>
      <c r="AM30" s="170" t="s">
        <v>362</v>
      </c>
    </row>
    <row r="31" spans="1:39" x14ac:dyDescent="0.25">
      <c r="A31" s="166">
        <v>17</v>
      </c>
      <c r="B31" s="167" t="s">
        <v>376</v>
      </c>
      <c r="C31" s="162">
        <v>11790</v>
      </c>
      <c r="D31" s="168">
        <v>0</v>
      </c>
      <c r="E31" s="168">
        <v>11790</v>
      </c>
      <c r="F31" s="168">
        <v>0</v>
      </c>
      <c r="G31" s="168">
        <v>0</v>
      </c>
      <c r="H31" s="168">
        <v>0</v>
      </c>
      <c r="I31" s="169"/>
      <c r="J31" s="168">
        <v>0</v>
      </c>
      <c r="K31" s="168">
        <v>0</v>
      </c>
      <c r="L31" s="168">
        <v>0</v>
      </c>
      <c r="M31" s="168">
        <v>0</v>
      </c>
      <c r="N31" s="169">
        <v>13097.214563</v>
      </c>
      <c r="O31" s="169">
        <v>0</v>
      </c>
      <c r="P31" s="169">
        <v>13097.214563</v>
      </c>
      <c r="Q31" s="169">
        <v>0</v>
      </c>
      <c r="R31" s="169">
        <v>0</v>
      </c>
      <c r="S31" s="169">
        <v>0</v>
      </c>
      <c r="T31" s="169">
        <v>0</v>
      </c>
      <c r="U31" s="169">
        <v>0</v>
      </c>
      <c r="V31" s="169">
        <v>0</v>
      </c>
      <c r="W31" s="169">
        <v>0</v>
      </c>
      <c r="X31" s="169">
        <v>0</v>
      </c>
      <c r="Y31" s="169">
        <v>0</v>
      </c>
      <c r="Z31" s="169">
        <v>0</v>
      </c>
      <c r="AA31" s="169">
        <v>0</v>
      </c>
      <c r="AB31" s="169">
        <v>0</v>
      </c>
      <c r="AC31" s="170">
        <v>1.1108748569126379</v>
      </c>
      <c r="AD31" s="170" t="s">
        <v>362</v>
      </c>
      <c r="AE31" s="170">
        <v>1.1108748569126379</v>
      </c>
      <c r="AF31" s="170" t="s">
        <v>362</v>
      </c>
      <c r="AG31" s="170" t="s">
        <v>362</v>
      </c>
      <c r="AH31" s="170" t="s">
        <v>362</v>
      </c>
      <c r="AI31" s="170" t="s">
        <v>362</v>
      </c>
      <c r="AJ31" s="170" t="s">
        <v>362</v>
      </c>
      <c r="AK31" s="170" t="s">
        <v>362</v>
      </c>
      <c r="AL31" s="170" t="s">
        <v>362</v>
      </c>
      <c r="AM31" s="170" t="s">
        <v>362</v>
      </c>
    </row>
    <row r="32" spans="1:39" x14ac:dyDescent="0.25">
      <c r="A32" s="166">
        <v>18</v>
      </c>
      <c r="B32" s="167" t="s">
        <v>377</v>
      </c>
      <c r="C32" s="162">
        <v>710</v>
      </c>
      <c r="D32" s="168">
        <v>0</v>
      </c>
      <c r="E32" s="168">
        <v>710</v>
      </c>
      <c r="F32" s="168">
        <v>0</v>
      </c>
      <c r="G32" s="168">
        <v>0</v>
      </c>
      <c r="H32" s="168">
        <v>0</v>
      </c>
      <c r="I32" s="169"/>
      <c r="J32" s="168">
        <v>0</v>
      </c>
      <c r="K32" s="168">
        <v>0</v>
      </c>
      <c r="L32" s="168">
        <v>0</v>
      </c>
      <c r="M32" s="168">
        <v>0</v>
      </c>
      <c r="N32" s="169">
        <v>710</v>
      </c>
      <c r="O32" s="169">
        <v>0</v>
      </c>
      <c r="P32" s="169">
        <v>710</v>
      </c>
      <c r="Q32" s="169">
        <v>0</v>
      </c>
      <c r="R32" s="169">
        <v>0</v>
      </c>
      <c r="S32" s="169">
        <v>0</v>
      </c>
      <c r="T32" s="169">
        <v>0</v>
      </c>
      <c r="U32" s="169">
        <v>0</v>
      </c>
      <c r="V32" s="169">
        <v>0</v>
      </c>
      <c r="W32" s="169">
        <v>0</v>
      </c>
      <c r="X32" s="169">
        <v>0</v>
      </c>
      <c r="Y32" s="169">
        <v>0</v>
      </c>
      <c r="Z32" s="169">
        <v>0</v>
      </c>
      <c r="AA32" s="169">
        <v>0</v>
      </c>
      <c r="AB32" s="169">
        <v>0</v>
      </c>
      <c r="AC32" s="170">
        <v>1</v>
      </c>
      <c r="AD32" s="170" t="s">
        <v>362</v>
      </c>
      <c r="AE32" s="170">
        <v>1</v>
      </c>
      <c r="AF32" s="170" t="s">
        <v>362</v>
      </c>
      <c r="AG32" s="170" t="s">
        <v>362</v>
      </c>
      <c r="AH32" s="170" t="s">
        <v>362</v>
      </c>
      <c r="AI32" s="170" t="s">
        <v>362</v>
      </c>
      <c r="AJ32" s="170" t="s">
        <v>362</v>
      </c>
      <c r="AK32" s="170" t="s">
        <v>362</v>
      </c>
      <c r="AL32" s="170" t="s">
        <v>362</v>
      </c>
      <c r="AM32" s="170" t="s">
        <v>362</v>
      </c>
    </row>
    <row r="33" spans="1:39" x14ac:dyDescent="0.25">
      <c r="A33" s="166">
        <v>19</v>
      </c>
      <c r="B33" s="167" t="s">
        <v>228</v>
      </c>
      <c r="C33" s="162">
        <v>1164</v>
      </c>
      <c r="D33" s="168">
        <v>0</v>
      </c>
      <c r="E33" s="168">
        <v>1164</v>
      </c>
      <c r="F33" s="168">
        <v>0</v>
      </c>
      <c r="G33" s="168">
        <v>0</v>
      </c>
      <c r="H33" s="168">
        <v>0</v>
      </c>
      <c r="I33" s="169"/>
      <c r="J33" s="168">
        <v>0</v>
      </c>
      <c r="K33" s="168">
        <v>0</v>
      </c>
      <c r="L33" s="168">
        <v>0</v>
      </c>
      <c r="M33" s="168">
        <v>0</v>
      </c>
      <c r="N33" s="169">
        <v>1214.0941270000001</v>
      </c>
      <c r="O33" s="169">
        <v>0</v>
      </c>
      <c r="P33" s="169">
        <v>1214.0941270000001</v>
      </c>
      <c r="Q33" s="169">
        <v>0</v>
      </c>
      <c r="R33" s="169">
        <v>0</v>
      </c>
      <c r="S33" s="169">
        <v>0</v>
      </c>
      <c r="T33" s="169">
        <v>0</v>
      </c>
      <c r="U33" s="169">
        <v>0</v>
      </c>
      <c r="V33" s="169">
        <v>0</v>
      </c>
      <c r="W33" s="169">
        <v>0</v>
      </c>
      <c r="X33" s="169">
        <v>0</v>
      </c>
      <c r="Y33" s="169">
        <v>0</v>
      </c>
      <c r="Z33" s="169">
        <v>0</v>
      </c>
      <c r="AA33" s="169">
        <v>0</v>
      </c>
      <c r="AB33" s="169">
        <v>0</v>
      </c>
      <c r="AC33" s="170">
        <v>1.043036191580756</v>
      </c>
      <c r="AD33" s="170" t="s">
        <v>362</v>
      </c>
      <c r="AE33" s="170">
        <v>1.043036191580756</v>
      </c>
      <c r="AF33" s="170" t="s">
        <v>362</v>
      </c>
      <c r="AG33" s="170" t="s">
        <v>362</v>
      </c>
      <c r="AH33" s="170" t="s">
        <v>362</v>
      </c>
      <c r="AI33" s="170" t="s">
        <v>362</v>
      </c>
      <c r="AJ33" s="170" t="s">
        <v>362</v>
      </c>
      <c r="AK33" s="170" t="s">
        <v>362</v>
      </c>
      <c r="AL33" s="170" t="s">
        <v>362</v>
      </c>
      <c r="AM33" s="170" t="s">
        <v>362</v>
      </c>
    </row>
    <row r="34" spans="1:39" x14ac:dyDescent="0.25">
      <c r="A34" s="166">
        <v>20</v>
      </c>
      <c r="B34" s="167" t="s">
        <v>378</v>
      </c>
      <c r="C34" s="162">
        <v>9017.6965799999998</v>
      </c>
      <c r="D34" s="168">
        <v>5.609</v>
      </c>
      <c r="E34" s="168">
        <v>9012.0875799999994</v>
      </c>
      <c r="F34" s="168">
        <v>0</v>
      </c>
      <c r="G34" s="168">
        <v>0</v>
      </c>
      <c r="H34" s="168">
        <v>0</v>
      </c>
      <c r="I34" s="169"/>
      <c r="J34" s="168">
        <v>0</v>
      </c>
      <c r="K34" s="168">
        <v>0</v>
      </c>
      <c r="L34" s="168">
        <v>0</v>
      </c>
      <c r="M34" s="168">
        <v>0</v>
      </c>
      <c r="N34" s="169">
        <v>9046.960137</v>
      </c>
      <c r="O34" s="169">
        <v>5.609</v>
      </c>
      <c r="P34" s="169">
        <v>9041.3511369999997</v>
      </c>
      <c r="Q34" s="169">
        <v>0</v>
      </c>
      <c r="R34" s="169">
        <v>0</v>
      </c>
      <c r="S34" s="169">
        <v>0</v>
      </c>
      <c r="T34" s="169">
        <v>0</v>
      </c>
      <c r="U34" s="169">
        <v>0</v>
      </c>
      <c r="V34" s="169">
        <v>0</v>
      </c>
      <c r="W34" s="169">
        <v>0</v>
      </c>
      <c r="X34" s="169">
        <v>0</v>
      </c>
      <c r="Y34" s="169">
        <v>0</v>
      </c>
      <c r="Z34" s="169">
        <v>0</v>
      </c>
      <c r="AA34" s="169">
        <v>0</v>
      </c>
      <c r="AB34" s="169">
        <v>0</v>
      </c>
      <c r="AC34" s="170">
        <v>1.0032451254863579</v>
      </c>
      <c r="AD34" s="170">
        <v>1</v>
      </c>
      <c r="AE34" s="170">
        <v>1.0032471452080585</v>
      </c>
      <c r="AF34" s="170" t="s">
        <v>362</v>
      </c>
      <c r="AG34" s="170" t="s">
        <v>362</v>
      </c>
      <c r="AH34" s="170" t="s">
        <v>362</v>
      </c>
      <c r="AI34" s="170" t="s">
        <v>362</v>
      </c>
      <c r="AJ34" s="170" t="s">
        <v>362</v>
      </c>
      <c r="AK34" s="170" t="s">
        <v>362</v>
      </c>
      <c r="AL34" s="170" t="s">
        <v>362</v>
      </c>
      <c r="AM34" s="170" t="s">
        <v>362</v>
      </c>
    </row>
    <row r="35" spans="1:39" ht="22.5" x14ac:dyDescent="0.25">
      <c r="A35" s="166">
        <v>21</v>
      </c>
      <c r="B35" s="167" t="s">
        <v>379</v>
      </c>
      <c r="C35" s="162">
        <v>46</v>
      </c>
      <c r="D35" s="168">
        <v>0</v>
      </c>
      <c r="E35" s="168">
        <v>46</v>
      </c>
      <c r="F35" s="168">
        <v>0</v>
      </c>
      <c r="G35" s="168">
        <v>0</v>
      </c>
      <c r="H35" s="168">
        <v>0</v>
      </c>
      <c r="I35" s="169"/>
      <c r="J35" s="168">
        <v>0</v>
      </c>
      <c r="K35" s="168">
        <v>0</v>
      </c>
      <c r="L35" s="168">
        <v>0</v>
      </c>
      <c r="M35" s="168">
        <v>0</v>
      </c>
      <c r="N35" s="169">
        <v>46</v>
      </c>
      <c r="O35" s="169">
        <v>0</v>
      </c>
      <c r="P35" s="169">
        <v>46</v>
      </c>
      <c r="Q35" s="169">
        <v>0</v>
      </c>
      <c r="R35" s="169">
        <v>0</v>
      </c>
      <c r="S35" s="169">
        <v>0</v>
      </c>
      <c r="T35" s="169">
        <v>0</v>
      </c>
      <c r="U35" s="169">
        <v>0</v>
      </c>
      <c r="V35" s="169">
        <v>0</v>
      </c>
      <c r="W35" s="169">
        <v>0</v>
      </c>
      <c r="X35" s="169">
        <v>0</v>
      </c>
      <c r="Y35" s="169">
        <v>0</v>
      </c>
      <c r="Z35" s="169">
        <v>0</v>
      </c>
      <c r="AA35" s="169">
        <v>0</v>
      </c>
      <c r="AB35" s="169">
        <v>0</v>
      </c>
      <c r="AC35" s="170">
        <v>1</v>
      </c>
      <c r="AD35" s="170" t="s">
        <v>362</v>
      </c>
      <c r="AE35" s="170">
        <v>1</v>
      </c>
      <c r="AF35" s="170" t="s">
        <v>362</v>
      </c>
      <c r="AG35" s="170" t="s">
        <v>362</v>
      </c>
      <c r="AH35" s="170" t="s">
        <v>362</v>
      </c>
      <c r="AI35" s="170" t="s">
        <v>362</v>
      </c>
      <c r="AJ35" s="170" t="s">
        <v>362</v>
      </c>
      <c r="AK35" s="170" t="s">
        <v>362</v>
      </c>
      <c r="AL35" s="170" t="s">
        <v>362</v>
      </c>
      <c r="AM35" s="170" t="s">
        <v>362</v>
      </c>
    </row>
    <row r="36" spans="1:39" ht="22.5" x14ac:dyDescent="0.25">
      <c r="A36" s="166">
        <v>22</v>
      </c>
      <c r="B36" s="167" t="s">
        <v>229</v>
      </c>
      <c r="C36" s="162">
        <v>1850.4441890000001</v>
      </c>
      <c r="D36" s="168">
        <v>0</v>
      </c>
      <c r="E36" s="168">
        <v>1850.4441890000001</v>
      </c>
      <c r="F36" s="168">
        <v>0</v>
      </c>
      <c r="G36" s="168">
        <v>0</v>
      </c>
      <c r="H36" s="168">
        <v>0</v>
      </c>
      <c r="I36" s="169"/>
      <c r="J36" s="168">
        <v>0</v>
      </c>
      <c r="K36" s="168">
        <v>0</v>
      </c>
      <c r="L36" s="168">
        <v>0</v>
      </c>
      <c r="M36" s="168">
        <v>0</v>
      </c>
      <c r="N36" s="169">
        <v>2427.6441890000001</v>
      </c>
      <c r="O36" s="169">
        <v>577.20000000000005</v>
      </c>
      <c r="P36" s="169">
        <v>1398.912</v>
      </c>
      <c r="Q36" s="169">
        <v>0</v>
      </c>
      <c r="R36" s="169">
        <v>0</v>
      </c>
      <c r="S36" s="169">
        <v>0</v>
      </c>
      <c r="T36" s="169">
        <v>0</v>
      </c>
      <c r="U36" s="169">
        <v>0</v>
      </c>
      <c r="V36" s="169">
        <v>0</v>
      </c>
      <c r="W36" s="169">
        <v>451.53218900000002</v>
      </c>
      <c r="X36" s="169">
        <v>0</v>
      </c>
      <c r="Y36" s="169">
        <v>451.53218900000002</v>
      </c>
      <c r="Z36" s="169">
        <v>0</v>
      </c>
      <c r="AA36" s="169">
        <v>0</v>
      </c>
      <c r="AB36" s="169">
        <v>0</v>
      </c>
      <c r="AC36" s="170">
        <v>1.3119251061075909</v>
      </c>
      <c r="AD36" s="170" t="s">
        <v>362</v>
      </c>
      <c r="AE36" s="170">
        <v>0.75598713450308763</v>
      </c>
      <c r="AF36" s="170" t="s">
        <v>362</v>
      </c>
      <c r="AG36" s="170" t="s">
        <v>362</v>
      </c>
      <c r="AH36" s="170" t="s">
        <v>362</v>
      </c>
      <c r="AI36" s="170" t="s">
        <v>362</v>
      </c>
      <c r="AJ36" s="170" t="s">
        <v>362</v>
      </c>
      <c r="AK36" s="170" t="s">
        <v>362</v>
      </c>
      <c r="AL36" s="170" t="s">
        <v>362</v>
      </c>
      <c r="AM36" s="170" t="s">
        <v>362</v>
      </c>
    </row>
    <row r="37" spans="1:39" ht="22.5" x14ac:dyDescent="0.25">
      <c r="A37" s="166">
        <v>23</v>
      </c>
      <c r="B37" s="167" t="s">
        <v>380</v>
      </c>
      <c r="C37" s="162">
        <v>3049.547775</v>
      </c>
      <c r="D37" s="168">
        <v>0</v>
      </c>
      <c r="E37" s="168">
        <v>3049.547775</v>
      </c>
      <c r="F37" s="168">
        <v>0</v>
      </c>
      <c r="G37" s="168">
        <v>0</v>
      </c>
      <c r="H37" s="168">
        <v>0</v>
      </c>
      <c r="I37" s="169"/>
      <c r="J37" s="168">
        <v>0</v>
      </c>
      <c r="K37" s="168">
        <v>0</v>
      </c>
      <c r="L37" s="168">
        <v>0</v>
      </c>
      <c r="M37" s="168">
        <v>0</v>
      </c>
      <c r="N37" s="169">
        <v>3201.2187989999998</v>
      </c>
      <c r="O37" s="169">
        <v>0</v>
      </c>
      <c r="P37" s="169">
        <v>3047.6187989999999</v>
      </c>
      <c r="Q37" s="169">
        <v>0</v>
      </c>
      <c r="R37" s="169">
        <v>0</v>
      </c>
      <c r="S37" s="169">
        <v>0</v>
      </c>
      <c r="T37" s="169">
        <v>0</v>
      </c>
      <c r="U37" s="169">
        <v>0</v>
      </c>
      <c r="V37" s="169">
        <v>0</v>
      </c>
      <c r="W37" s="169">
        <v>153.6</v>
      </c>
      <c r="X37" s="169">
        <v>0</v>
      </c>
      <c r="Y37" s="169">
        <v>153.6</v>
      </c>
      <c r="Z37" s="169">
        <v>0</v>
      </c>
      <c r="AA37" s="169">
        <v>0</v>
      </c>
      <c r="AB37" s="169">
        <v>0</v>
      </c>
      <c r="AC37" s="170">
        <v>1.0497355789089089</v>
      </c>
      <c r="AD37" s="170" t="s">
        <v>362</v>
      </c>
      <c r="AE37" s="170">
        <v>0.99936745506471036</v>
      </c>
      <c r="AF37" s="170" t="s">
        <v>362</v>
      </c>
      <c r="AG37" s="170" t="s">
        <v>362</v>
      </c>
      <c r="AH37" s="170" t="s">
        <v>362</v>
      </c>
      <c r="AI37" s="170" t="s">
        <v>362</v>
      </c>
      <c r="AJ37" s="170" t="s">
        <v>362</v>
      </c>
      <c r="AK37" s="170" t="s">
        <v>362</v>
      </c>
      <c r="AL37" s="170" t="s">
        <v>362</v>
      </c>
      <c r="AM37" s="170" t="s">
        <v>362</v>
      </c>
    </row>
    <row r="38" spans="1:39" ht="22.5" x14ac:dyDescent="0.25">
      <c r="A38" s="166">
        <v>24</v>
      </c>
      <c r="B38" s="167" t="s">
        <v>381</v>
      </c>
      <c r="C38" s="162">
        <v>4826</v>
      </c>
      <c r="D38" s="168">
        <v>0</v>
      </c>
      <c r="E38" s="168">
        <v>4826</v>
      </c>
      <c r="F38" s="168">
        <v>0</v>
      </c>
      <c r="G38" s="168">
        <v>0</v>
      </c>
      <c r="H38" s="168">
        <v>0</v>
      </c>
      <c r="I38" s="169"/>
      <c r="J38" s="168">
        <v>0</v>
      </c>
      <c r="K38" s="168">
        <v>0</v>
      </c>
      <c r="L38" s="168">
        <v>0</v>
      </c>
      <c r="M38" s="168">
        <v>0</v>
      </c>
      <c r="N38" s="169">
        <v>4193.694195</v>
      </c>
      <c r="O38" s="169">
        <v>0</v>
      </c>
      <c r="P38" s="169">
        <v>4187.6061390000004</v>
      </c>
      <c r="Q38" s="169">
        <v>0</v>
      </c>
      <c r="R38" s="169">
        <v>0</v>
      </c>
      <c r="S38" s="169">
        <v>0</v>
      </c>
      <c r="T38" s="169">
        <v>0</v>
      </c>
      <c r="U38" s="169">
        <v>0</v>
      </c>
      <c r="V38" s="169">
        <v>0</v>
      </c>
      <c r="W38" s="169">
        <v>6.0880559999999999</v>
      </c>
      <c r="X38" s="169">
        <v>0</v>
      </c>
      <c r="Y38" s="169">
        <v>6.0880559999999999</v>
      </c>
      <c r="Z38" s="169">
        <v>0</v>
      </c>
      <c r="AA38" s="169">
        <v>0</v>
      </c>
      <c r="AB38" s="169">
        <v>0</v>
      </c>
      <c r="AC38" s="170">
        <v>0.86897931931205974</v>
      </c>
      <c r="AD38" s="170" t="s">
        <v>362</v>
      </c>
      <c r="AE38" s="170">
        <v>0.86771780750103611</v>
      </c>
      <c r="AF38" s="170" t="s">
        <v>362</v>
      </c>
      <c r="AG38" s="170" t="s">
        <v>362</v>
      </c>
      <c r="AH38" s="170" t="s">
        <v>362</v>
      </c>
      <c r="AI38" s="170" t="s">
        <v>362</v>
      </c>
      <c r="AJ38" s="170" t="s">
        <v>362</v>
      </c>
      <c r="AK38" s="170" t="s">
        <v>362</v>
      </c>
      <c r="AL38" s="170" t="s">
        <v>362</v>
      </c>
      <c r="AM38" s="170" t="s">
        <v>362</v>
      </c>
    </row>
    <row r="39" spans="1:39" ht="22.5" x14ac:dyDescent="0.25">
      <c r="A39" s="166">
        <v>25</v>
      </c>
      <c r="B39" s="167" t="s">
        <v>382</v>
      </c>
      <c r="C39" s="162">
        <v>955</v>
      </c>
      <c r="D39" s="168">
        <v>0</v>
      </c>
      <c r="E39" s="168">
        <v>955</v>
      </c>
      <c r="F39" s="168">
        <v>0</v>
      </c>
      <c r="G39" s="168">
        <v>0</v>
      </c>
      <c r="H39" s="168">
        <v>0</v>
      </c>
      <c r="I39" s="169"/>
      <c r="J39" s="168">
        <v>0</v>
      </c>
      <c r="K39" s="168">
        <v>0</v>
      </c>
      <c r="L39" s="168">
        <v>0</v>
      </c>
      <c r="M39" s="168">
        <v>0</v>
      </c>
      <c r="N39" s="169">
        <v>1072.1896790000001</v>
      </c>
      <c r="O39" s="169">
        <v>0</v>
      </c>
      <c r="P39" s="169">
        <v>1072.1896790000001</v>
      </c>
      <c r="Q39" s="169">
        <v>0</v>
      </c>
      <c r="R39" s="169">
        <v>0</v>
      </c>
      <c r="S39" s="169">
        <v>0</v>
      </c>
      <c r="T39" s="169">
        <v>0</v>
      </c>
      <c r="U39" s="169">
        <v>0</v>
      </c>
      <c r="V39" s="169">
        <v>0</v>
      </c>
      <c r="W39" s="169">
        <v>0</v>
      </c>
      <c r="X39" s="169">
        <v>0</v>
      </c>
      <c r="Y39" s="169">
        <v>0</v>
      </c>
      <c r="Z39" s="169">
        <v>0</v>
      </c>
      <c r="AA39" s="169">
        <v>0</v>
      </c>
      <c r="AB39" s="169">
        <v>0</v>
      </c>
      <c r="AC39" s="170">
        <v>1.1227117057591625</v>
      </c>
      <c r="AD39" s="170" t="s">
        <v>362</v>
      </c>
      <c r="AE39" s="170">
        <v>1.1227117057591625</v>
      </c>
      <c r="AF39" s="170" t="s">
        <v>362</v>
      </c>
      <c r="AG39" s="170" t="s">
        <v>362</v>
      </c>
      <c r="AH39" s="170" t="s">
        <v>362</v>
      </c>
      <c r="AI39" s="170" t="s">
        <v>362</v>
      </c>
      <c r="AJ39" s="170" t="s">
        <v>362</v>
      </c>
      <c r="AK39" s="170" t="s">
        <v>362</v>
      </c>
      <c r="AL39" s="170" t="s">
        <v>362</v>
      </c>
      <c r="AM39" s="170" t="s">
        <v>362</v>
      </c>
    </row>
    <row r="40" spans="1:39" ht="22.5" x14ac:dyDescent="0.25">
      <c r="A40" s="166">
        <v>26</v>
      </c>
      <c r="B40" s="167" t="s">
        <v>231</v>
      </c>
      <c r="C40" s="162">
        <v>130</v>
      </c>
      <c r="D40" s="168">
        <v>0</v>
      </c>
      <c r="E40" s="168">
        <v>130</v>
      </c>
      <c r="F40" s="168">
        <v>0</v>
      </c>
      <c r="G40" s="168">
        <v>0</v>
      </c>
      <c r="H40" s="168">
        <v>0</v>
      </c>
      <c r="I40" s="169"/>
      <c r="J40" s="168">
        <v>0</v>
      </c>
      <c r="K40" s="168">
        <v>0</v>
      </c>
      <c r="L40" s="168">
        <v>0</v>
      </c>
      <c r="M40" s="168">
        <v>0</v>
      </c>
      <c r="N40" s="169">
        <v>130</v>
      </c>
      <c r="O40" s="169">
        <v>0</v>
      </c>
      <c r="P40" s="169">
        <v>130</v>
      </c>
      <c r="Q40" s="169">
        <v>0</v>
      </c>
      <c r="R40" s="169">
        <v>0</v>
      </c>
      <c r="S40" s="169">
        <v>0</v>
      </c>
      <c r="T40" s="169">
        <v>0</v>
      </c>
      <c r="U40" s="169">
        <v>0</v>
      </c>
      <c r="V40" s="169">
        <v>0</v>
      </c>
      <c r="W40" s="169">
        <v>0</v>
      </c>
      <c r="X40" s="169">
        <v>0</v>
      </c>
      <c r="Y40" s="169">
        <v>0</v>
      </c>
      <c r="Z40" s="169">
        <v>0</v>
      </c>
      <c r="AA40" s="169">
        <v>0</v>
      </c>
      <c r="AB40" s="169">
        <v>0</v>
      </c>
      <c r="AC40" s="170">
        <v>1</v>
      </c>
      <c r="AD40" s="170" t="s">
        <v>362</v>
      </c>
      <c r="AE40" s="170">
        <v>1</v>
      </c>
      <c r="AF40" s="170" t="s">
        <v>362</v>
      </c>
      <c r="AG40" s="170" t="s">
        <v>362</v>
      </c>
      <c r="AH40" s="170" t="s">
        <v>362</v>
      </c>
      <c r="AI40" s="170" t="s">
        <v>362</v>
      </c>
      <c r="AJ40" s="170" t="s">
        <v>362</v>
      </c>
      <c r="AK40" s="170" t="s">
        <v>362</v>
      </c>
      <c r="AL40" s="170" t="s">
        <v>362</v>
      </c>
      <c r="AM40" s="170" t="s">
        <v>362</v>
      </c>
    </row>
    <row r="41" spans="1:39" ht="22.5" x14ac:dyDescent="0.25">
      <c r="A41" s="166">
        <v>27</v>
      </c>
      <c r="B41" s="167" t="s">
        <v>383</v>
      </c>
      <c r="C41" s="162">
        <v>2000.452225</v>
      </c>
      <c r="D41" s="168">
        <v>0</v>
      </c>
      <c r="E41" s="168">
        <v>2000.452225</v>
      </c>
      <c r="F41" s="168">
        <v>0</v>
      </c>
      <c r="G41" s="168">
        <v>0</v>
      </c>
      <c r="H41" s="168">
        <v>0</v>
      </c>
      <c r="I41" s="169"/>
      <c r="J41" s="168">
        <v>0</v>
      </c>
      <c r="K41" s="168">
        <v>0</v>
      </c>
      <c r="L41" s="168">
        <v>0</v>
      </c>
      <c r="M41" s="168">
        <v>0</v>
      </c>
      <c r="N41" s="169">
        <v>1961.4249</v>
      </c>
      <c r="O41" s="169">
        <v>0</v>
      </c>
      <c r="P41" s="169">
        <v>1961.4249</v>
      </c>
      <c r="Q41" s="169">
        <v>0</v>
      </c>
      <c r="R41" s="169">
        <v>0</v>
      </c>
      <c r="S41" s="169">
        <v>0</v>
      </c>
      <c r="T41" s="169">
        <v>0</v>
      </c>
      <c r="U41" s="169">
        <v>0</v>
      </c>
      <c r="V41" s="169">
        <v>0</v>
      </c>
      <c r="W41" s="169">
        <v>0</v>
      </c>
      <c r="X41" s="169">
        <v>0</v>
      </c>
      <c r="Y41" s="169">
        <v>0</v>
      </c>
      <c r="Z41" s="169">
        <v>0</v>
      </c>
      <c r="AA41" s="169">
        <v>0</v>
      </c>
      <c r="AB41" s="169">
        <v>0</v>
      </c>
      <c r="AC41" s="170">
        <v>0.98049074878556519</v>
      </c>
      <c r="AD41" s="170" t="s">
        <v>362</v>
      </c>
      <c r="AE41" s="170">
        <v>0.98049074878556519</v>
      </c>
      <c r="AF41" s="170" t="s">
        <v>362</v>
      </c>
      <c r="AG41" s="170" t="s">
        <v>362</v>
      </c>
      <c r="AH41" s="170" t="s">
        <v>362</v>
      </c>
      <c r="AI41" s="170" t="s">
        <v>362</v>
      </c>
      <c r="AJ41" s="170" t="s">
        <v>362</v>
      </c>
      <c r="AK41" s="170" t="s">
        <v>362</v>
      </c>
      <c r="AL41" s="170" t="s">
        <v>362</v>
      </c>
      <c r="AM41" s="170" t="s">
        <v>362</v>
      </c>
    </row>
    <row r="42" spans="1:39" ht="22.5" x14ac:dyDescent="0.25">
      <c r="A42" s="166">
        <v>28</v>
      </c>
      <c r="B42" s="167" t="s">
        <v>384</v>
      </c>
      <c r="C42" s="162">
        <v>9604</v>
      </c>
      <c r="D42" s="168">
        <v>110</v>
      </c>
      <c r="E42" s="168">
        <v>9494</v>
      </c>
      <c r="F42" s="168">
        <v>0</v>
      </c>
      <c r="G42" s="168">
        <v>0</v>
      </c>
      <c r="H42" s="168">
        <v>0</v>
      </c>
      <c r="I42" s="169"/>
      <c r="J42" s="168">
        <v>0</v>
      </c>
      <c r="K42" s="168">
        <v>0</v>
      </c>
      <c r="L42" s="168">
        <v>0</v>
      </c>
      <c r="M42" s="168">
        <v>0</v>
      </c>
      <c r="N42" s="169">
        <v>8769.8007710000002</v>
      </c>
      <c r="O42" s="169">
        <v>106.035208</v>
      </c>
      <c r="P42" s="169">
        <v>8493.115957</v>
      </c>
      <c r="Q42" s="169">
        <v>0</v>
      </c>
      <c r="R42" s="169">
        <v>0</v>
      </c>
      <c r="S42" s="169">
        <v>0</v>
      </c>
      <c r="T42" s="169">
        <v>0</v>
      </c>
      <c r="U42" s="169">
        <v>0</v>
      </c>
      <c r="V42" s="169">
        <v>0</v>
      </c>
      <c r="W42" s="169">
        <v>170.64960600000001</v>
      </c>
      <c r="X42" s="169">
        <v>0</v>
      </c>
      <c r="Y42" s="169">
        <v>170.64960600000001</v>
      </c>
      <c r="Z42" s="169">
        <v>0</v>
      </c>
      <c r="AA42" s="169">
        <v>0</v>
      </c>
      <c r="AB42" s="169">
        <v>0</v>
      </c>
      <c r="AC42" s="170">
        <v>0.91314043846314041</v>
      </c>
      <c r="AD42" s="170">
        <v>0.96395643636363637</v>
      </c>
      <c r="AE42" s="170">
        <v>0.89457720212765957</v>
      </c>
      <c r="AF42" s="170" t="s">
        <v>362</v>
      </c>
      <c r="AG42" s="170" t="s">
        <v>362</v>
      </c>
      <c r="AH42" s="170" t="s">
        <v>362</v>
      </c>
      <c r="AI42" s="170" t="s">
        <v>362</v>
      </c>
      <c r="AJ42" s="170" t="s">
        <v>362</v>
      </c>
      <c r="AK42" s="170" t="s">
        <v>362</v>
      </c>
      <c r="AL42" s="170" t="s">
        <v>362</v>
      </c>
      <c r="AM42" s="170" t="s">
        <v>362</v>
      </c>
    </row>
    <row r="43" spans="1:39" x14ac:dyDescent="0.25">
      <c r="A43" s="166">
        <v>29</v>
      </c>
      <c r="B43" s="167" t="s">
        <v>385</v>
      </c>
      <c r="C43" s="162">
        <v>545</v>
      </c>
      <c r="D43" s="168">
        <v>0</v>
      </c>
      <c r="E43" s="168">
        <v>545</v>
      </c>
      <c r="F43" s="168">
        <v>0</v>
      </c>
      <c r="G43" s="168">
        <v>0</v>
      </c>
      <c r="H43" s="168">
        <v>0</v>
      </c>
      <c r="I43" s="169"/>
      <c r="J43" s="168">
        <v>0</v>
      </c>
      <c r="K43" s="168">
        <v>0</v>
      </c>
      <c r="L43" s="168">
        <v>0</v>
      </c>
      <c r="M43" s="168">
        <v>0</v>
      </c>
      <c r="N43" s="169">
        <v>543.41327200000001</v>
      </c>
      <c r="O43" s="169">
        <v>0</v>
      </c>
      <c r="P43" s="169">
        <v>537.87728100000004</v>
      </c>
      <c r="Q43" s="169">
        <v>0</v>
      </c>
      <c r="R43" s="169">
        <v>0</v>
      </c>
      <c r="S43" s="169">
        <v>0</v>
      </c>
      <c r="T43" s="169">
        <v>0</v>
      </c>
      <c r="U43" s="169">
        <v>0</v>
      </c>
      <c r="V43" s="169">
        <v>0</v>
      </c>
      <c r="W43" s="169">
        <v>5.5359910000000001</v>
      </c>
      <c r="X43" s="169">
        <v>0</v>
      </c>
      <c r="Y43" s="169">
        <v>5.5359910000000001</v>
      </c>
      <c r="Z43" s="169">
        <v>0</v>
      </c>
      <c r="AA43" s="169">
        <v>0</v>
      </c>
      <c r="AB43" s="169">
        <v>0</v>
      </c>
      <c r="AC43" s="170">
        <v>0.99708857247706428</v>
      </c>
      <c r="AD43" s="170" t="s">
        <v>362</v>
      </c>
      <c r="AE43" s="170">
        <v>0.98693079082568813</v>
      </c>
      <c r="AF43" s="170" t="s">
        <v>362</v>
      </c>
      <c r="AG43" s="170" t="s">
        <v>362</v>
      </c>
      <c r="AH43" s="170" t="s">
        <v>362</v>
      </c>
      <c r="AI43" s="170" t="s">
        <v>362</v>
      </c>
      <c r="AJ43" s="170" t="s">
        <v>362</v>
      </c>
      <c r="AK43" s="170" t="s">
        <v>362</v>
      </c>
      <c r="AL43" s="170" t="s">
        <v>362</v>
      </c>
      <c r="AM43" s="170" t="s">
        <v>362</v>
      </c>
    </row>
    <row r="44" spans="1:39" ht="22.5" x14ac:dyDescent="0.25">
      <c r="A44" s="166">
        <v>30</v>
      </c>
      <c r="B44" s="167" t="s">
        <v>386</v>
      </c>
      <c r="C44" s="162">
        <v>1204</v>
      </c>
      <c r="D44" s="168">
        <v>0</v>
      </c>
      <c r="E44" s="168">
        <v>1204</v>
      </c>
      <c r="F44" s="168">
        <v>0</v>
      </c>
      <c r="G44" s="168">
        <v>0</v>
      </c>
      <c r="H44" s="168">
        <v>0</v>
      </c>
      <c r="I44" s="169"/>
      <c r="J44" s="168">
        <v>0</v>
      </c>
      <c r="K44" s="168">
        <v>0</v>
      </c>
      <c r="L44" s="168">
        <v>0</v>
      </c>
      <c r="M44" s="168">
        <v>0</v>
      </c>
      <c r="N44" s="169">
        <v>1153.7181579999999</v>
      </c>
      <c r="O44" s="169">
        <v>0</v>
      </c>
      <c r="P44" s="169">
        <v>1136.3244219999999</v>
      </c>
      <c r="Q44" s="169">
        <v>0</v>
      </c>
      <c r="R44" s="169">
        <v>0</v>
      </c>
      <c r="S44" s="169">
        <v>0</v>
      </c>
      <c r="T44" s="169">
        <v>0</v>
      </c>
      <c r="U44" s="169">
        <v>0</v>
      </c>
      <c r="V44" s="169">
        <v>0</v>
      </c>
      <c r="W44" s="169">
        <v>17.393736000000001</v>
      </c>
      <c r="X44" s="169">
        <v>0</v>
      </c>
      <c r="Y44" s="169">
        <v>17.393736000000001</v>
      </c>
      <c r="Z44" s="169">
        <v>0</v>
      </c>
      <c r="AA44" s="169">
        <v>0</v>
      </c>
      <c r="AB44" s="169">
        <v>0</v>
      </c>
      <c r="AC44" s="170">
        <v>0.95823767275747496</v>
      </c>
      <c r="AD44" s="170" t="s">
        <v>362</v>
      </c>
      <c r="AE44" s="170">
        <v>0.94379104817275739</v>
      </c>
      <c r="AF44" s="170" t="s">
        <v>362</v>
      </c>
      <c r="AG44" s="170" t="s">
        <v>362</v>
      </c>
      <c r="AH44" s="170" t="s">
        <v>362</v>
      </c>
      <c r="AI44" s="170" t="s">
        <v>362</v>
      </c>
      <c r="AJ44" s="170" t="s">
        <v>362</v>
      </c>
      <c r="AK44" s="170" t="s">
        <v>362</v>
      </c>
      <c r="AL44" s="170" t="s">
        <v>362</v>
      </c>
      <c r="AM44" s="170" t="s">
        <v>362</v>
      </c>
    </row>
    <row r="45" spans="1:39" x14ac:dyDescent="0.25">
      <c r="A45" s="166">
        <v>31</v>
      </c>
      <c r="B45" s="167" t="s">
        <v>387</v>
      </c>
      <c r="C45" s="162">
        <v>1391</v>
      </c>
      <c r="D45" s="168">
        <v>0</v>
      </c>
      <c r="E45" s="168">
        <v>1391</v>
      </c>
      <c r="F45" s="168">
        <v>0</v>
      </c>
      <c r="G45" s="168">
        <v>0</v>
      </c>
      <c r="H45" s="168">
        <v>0</v>
      </c>
      <c r="I45" s="169"/>
      <c r="J45" s="168">
        <v>0</v>
      </c>
      <c r="K45" s="168">
        <v>0</v>
      </c>
      <c r="L45" s="168">
        <v>0</v>
      </c>
      <c r="M45" s="168">
        <v>0</v>
      </c>
      <c r="N45" s="169">
        <v>1240.2772399999999</v>
      </c>
      <c r="O45" s="169">
        <v>0</v>
      </c>
      <c r="P45" s="169">
        <v>1240.2772399999999</v>
      </c>
      <c r="Q45" s="169">
        <v>0</v>
      </c>
      <c r="R45" s="169">
        <v>0</v>
      </c>
      <c r="S45" s="169">
        <v>0</v>
      </c>
      <c r="T45" s="169">
        <v>0</v>
      </c>
      <c r="U45" s="169">
        <v>0</v>
      </c>
      <c r="V45" s="169">
        <v>0</v>
      </c>
      <c r="W45" s="169">
        <v>0</v>
      </c>
      <c r="X45" s="169">
        <v>0</v>
      </c>
      <c r="Y45" s="169">
        <v>0</v>
      </c>
      <c r="Z45" s="169">
        <v>0</v>
      </c>
      <c r="AA45" s="169">
        <v>0</v>
      </c>
      <c r="AB45" s="169">
        <v>0</v>
      </c>
      <c r="AC45" s="170">
        <v>0.89164431344356565</v>
      </c>
      <c r="AD45" s="170" t="s">
        <v>362</v>
      </c>
      <c r="AE45" s="170">
        <v>0.89164431344356565</v>
      </c>
      <c r="AF45" s="170" t="s">
        <v>362</v>
      </c>
      <c r="AG45" s="170" t="s">
        <v>362</v>
      </c>
      <c r="AH45" s="170" t="s">
        <v>362</v>
      </c>
      <c r="AI45" s="170" t="s">
        <v>362</v>
      </c>
      <c r="AJ45" s="170" t="s">
        <v>362</v>
      </c>
      <c r="AK45" s="170" t="s">
        <v>362</v>
      </c>
      <c r="AL45" s="170" t="s">
        <v>362</v>
      </c>
      <c r="AM45" s="170" t="s">
        <v>362</v>
      </c>
    </row>
    <row r="46" spans="1:39" x14ac:dyDescent="0.25">
      <c r="A46" s="166">
        <v>32</v>
      </c>
      <c r="B46" s="167" t="s">
        <v>388</v>
      </c>
      <c r="C46" s="162">
        <v>953</v>
      </c>
      <c r="D46" s="168">
        <v>0</v>
      </c>
      <c r="E46" s="168">
        <v>953</v>
      </c>
      <c r="F46" s="168">
        <v>0</v>
      </c>
      <c r="G46" s="168">
        <v>0</v>
      </c>
      <c r="H46" s="168">
        <v>0</v>
      </c>
      <c r="I46" s="169"/>
      <c r="J46" s="168">
        <v>0</v>
      </c>
      <c r="K46" s="168">
        <v>0</v>
      </c>
      <c r="L46" s="168">
        <v>0</v>
      </c>
      <c r="M46" s="168">
        <v>0</v>
      </c>
      <c r="N46" s="169">
        <v>885.411114</v>
      </c>
      <c r="O46" s="169">
        <v>0</v>
      </c>
      <c r="P46" s="169">
        <v>874.67285200000003</v>
      </c>
      <c r="Q46" s="169">
        <v>0</v>
      </c>
      <c r="R46" s="169">
        <v>0</v>
      </c>
      <c r="S46" s="169">
        <v>0</v>
      </c>
      <c r="T46" s="169">
        <v>0</v>
      </c>
      <c r="U46" s="169">
        <v>0</v>
      </c>
      <c r="V46" s="169">
        <v>0</v>
      </c>
      <c r="W46" s="169">
        <v>10.738262000000001</v>
      </c>
      <c r="X46" s="169">
        <v>0</v>
      </c>
      <c r="Y46" s="169">
        <v>10.738262000000001</v>
      </c>
      <c r="Z46" s="169">
        <v>0</v>
      </c>
      <c r="AA46" s="169">
        <v>0</v>
      </c>
      <c r="AB46" s="169">
        <v>0</v>
      </c>
      <c r="AC46" s="170">
        <v>0.92907776915005247</v>
      </c>
      <c r="AD46" s="170" t="s">
        <v>362</v>
      </c>
      <c r="AE46" s="170">
        <v>0.91780991815320045</v>
      </c>
      <c r="AF46" s="170" t="s">
        <v>362</v>
      </c>
      <c r="AG46" s="170" t="s">
        <v>362</v>
      </c>
      <c r="AH46" s="170" t="s">
        <v>362</v>
      </c>
      <c r="AI46" s="170" t="s">
        <v>362</v>
      </c>
      <c r="AJ46" s="170" t="s">
        <v>362</v>
      </c>
      <c r="AK46" s="170" t="s">
        <v>362</v>
      </c>
      <c r="AL46" s="170" t="s">
        <v>362</v>
      </c>
      <c r="AM46" s="170" t="s">
        <v>362</v>
      </c>
    </row>
    <row r="47" spans="1:39" x14ac:dyDescent="0.25">
      <c r="A47" s="166">
        <v>33</v>
      </c>
      <c r="B47" s="167" t="s">
        <v>389</v>
      </c>
      <c r="C47" s="162">
        <v>14826</v>
      </c>
      <c r="D47" s="168">
        <v>7000</v>
      </c>
      <c r="E47" s="168">
        <v>7826</v>
      </c>
      <c r="F47" s="168">
        <v>0</v>
      </c>
      <c r="G47" s="168">
        <v>0</v>
      </c>
      <c r="H47" s="168">
        <v>0</v>
      </c>
      <c r="I47" s="169"/>
      <c r="J47" s="168">
        <v>0</v>
      </c>
      <c r="K47" s="168">
        <v>0</v>
      </c>
      <c r="L47" s="168">
        <v>0</v>
      </c>
      <c r="M47" s="168">
        <v>0</v>
      </c>
      <c r="N47" s="169">
        <v>14306.440717000001</v>
      </c>
      <c r="O47" s="169">
        <v>684.54380000000003</v>
      </c>
      <c r="P47" s="169">
        <v>7170.4624180000001</v>
      </c>
      <c r="Q47" s="169">
        <v>0</v>
      </c>
      <c r="R47" s="169">
        <v>0</v>
      </c>
      <c r="S47" s="169">
        <v>0</v>
      </c>
      <c r="T47" s="169">
        <v>0</v>
      </c>
      <c r="U47" s="169">
        <v>0</v>
      </c>
      <c r="V47" s="169">
        <v>0</v>
      </c>
      <c r="W47" s="169">
        <v>6451.434499</v>
      </c>
      <c r="X47" s="169">
        <v>6314.3029999999999</v>
      </c>
      <c r="Y47" s="169">
        <v>137.13149899999999</v>
      </c>
      <c r="Z47" s="169">
        <v>0</v>
      </c>
      <c r="AA47" s="169">
        <v>0</v>
      </c>
      <c r="AB47" s="169">
        <v>0</v>
      </c>
      <c r="AC47" s="170">
        <v>0.96495620646162161</v>
      </c>
      <c r="AD47" s="170">
        <v>9.7791971428571434E-2</v>
      </c>
      <c r="AE47" s="170">
        <v>0.91623593381037571</v>
      </c>
      <c r="AF47" s="170" t="s">
        <v>362</v>
      </c>
      <c r="AG47" s="170" t="s">
        <v>362</v>
      </c>
      <c r="AH47" s="170" t="s">
        <v>362</v>
      </c>
      <c r="AI47" s="170" t="s">
        <v>362</v>
      </c>
      <c r="AJ47" s="170" t="s">
        <v>362</v>
      </c>
      <c r="AK47" s="170" t="s">
        <v>362</v>
      </c>
      <c r="AL47" s="170" t="s">
        <v>362</v>
      </c>
      <c r="AM47" s="170" t="s">
        <v>362</v>
      </c>
    </row>
    <row r="48" spans="1:39" x14ac:dyDescent="0.25">
      <c r="A48" s="166">
        <v>34</v>
      </c>
      <c r="B48" s="167" t="s">
        <v>390</v>
      </c>
      <c r="C48" s="162">
        <v>808</v>
      </c>
      <c r="D48" s="168">
        <v>0</v>
      </c>
      <c r="E48" s="168">
        <v>808</v>
      </c>
      <c r="F48" s="168">
        <v>0</v>
      </c>
      <c r="G48" s="168">
        <v>0</v>
      </c>
      <c r="H48" s="168">
        <v>0</v>
      </c>
      <c r="I48" s="169"/>
      <c r="J48" s="168">
        <v>0</v>
      </c>
      <c r="K48" s="168">
        <v>0</v>
      </c>
      <c r="L48" s="168">
        <v>0</v>
      </c>
      <c r="M48" s="168">
        <v>0</v>
      </c>
      <c r="N48" s="169">
        <v>738.92337099999997</v>
      </c>
      <c r="O48" s="169">
        <v>0</v>
      </c>
      <c r="P48" s="169">
        <v>738.92337099999997</v>
      </c>
      <c r="Q48" s="169">
        <v>0</v>
      </c>
      <c r="R48" s="169">
        <v>0</v>
      </c>
      <c r="S48" s="169">
        <v>0</v>
      </c>
      <c r="T48" s="169">
        <v>0</v>
      </c>
      <c r="U48" s="169">
        <v>0</v>
      </c>
      <c r="V48" s="169">
        <v>0</v>
      </c>
      <c r="W48" s="169">
        <v>0</v>
      </c>
      <c r="X48" s="169">
        <v>0</v>
      </c>
      <c r="Y48" s="169">
        <v>0</v>
      </c>
      <c r="Z48" s="169">
        <v>0</v>
      </c>
      <c r="AA48" s="169">
        <v>0</v>
      </c>
      <c r="AB48" s="169">
        <v>0</v>
      </c>
      <c r="AC48" s="170">
        <v>0.91450912252475247</v>
      </c>
      <c r="AD48" s="170" t="s">
        <v>362</v>
      </c>
      <c r="AE48" s="170">
        <v>0.91450912252475247</v>
      </c>
      <c r="AF48" s="170" t="s">
        <v>362</v>
      </c>
      <c r="AG48" s="170" t="s">
        <v>362</v>
      </c>
      <c r="AH48" s="170" t="s">
        <v>362</v>
      </c>
      <c r="AI48" s="170" t="s">
        <v>362</v>
      </c>
      <c r="AJ48" s="170" t="s">
        <v>362</v>
      </c>
      <c r="AK48" s="170" t="s">
        <v>362</v>
      </c>
      <c r="AL48" s="170" t="s">
        <v>362</v>
      </c>
      <c r="AM48" s="170" t="s">
        <v>362</v>
      </c>
    </row>
    <row r="49" spans="1:39" ht="22.5" x14ac:dyDescent="0.25">
      <c r="A49" s="166">
        <v>35</v>
      </c>
      <c r="B49" s="167" t="s">
        <v>391</v>
      </c>
      <c r="C49" s="162">
        <v>3093</v>
      </c>
      <c r="D49" s="168">
        <v>0</v>
      </c>
      <c r="E49" s="168">
        <v>3093</v>
      </c>
      <c r="F49" s="168">
        <v>0</v>
      </c>
      <c r="G49" s="168">
        <v>0</v>
      </c>
      <c r="H49" s="168">
        <v>0</v>
      </c>
      <c r="I49" s="169"/>
      <c r="J49" s="168">
        <v>0</v>
      </c>
      <c r="K49" s="168">
        <v>0</v>
      </c>
      <c r="L49" s="168">
        <v>0</v>
      </c>
      <c r="M49" s="168">
        <v>0</v>
      </c>
      <c r="N49" s="169">
        <v>4656.7666989999998</v>
      </c>
      <c r="O49" s="169">
        <v>0</v>
      </c>
      <c r="P49" s="169">
        <v>4056.5945860000002</v>
      </c>
      <c r="Q49" s="169">
        <v>0</v>
      </c>
      <c r="R49" s="169">
        <v>0</v>
      </c>
      <c r="S49" s="169">
        <v>0</v>
      </c>
      <c r="T49" s="169">
        <v>0</v>
      </c>
      <c r="U49" s="169">
        <v>0</v>
      </c>
      <c r="V49" s="169">
        <v>0</v>
      </c>
      <c r="W49" s="169">
        <v>600.17211299999997</v>
      </c>
      <c r="X49" s="169">
        <v>0</v>
      </c>
      <c r="Y49" s="169">
        <v>600.17211299999997</v>
      </c>
      <c r="Z49" s="169">
        <v>0</v>
      </c>
      <c r="AA49" s="169">
        <v>0</v>
      </c>
      <c r="AB49" s="169">
        <v>0</v>
      </c>
      <c r="AC49" s="170">
        <v>1.5055825085677335</v>
      </c>
      <c r="AD49" s="170" t="s">
        <v>362</v>
      </c>
      <c r="AE49" s="170">
        <v>1.3115404416424183</v>
      </c>
      <c r="AF49" s="170" t="s">
        <v>362</v>
      </c>
      <c r="AG49" s="170" t="s">
        <v>362</v>
      </c>
      <c r="AH49" s="170" t="s">
        <v>362</v>
      </c>
      <c r="AI49" s="170" t="s">
        <v>362</v>
      </c>
      <c r="AJ49" s="170" t="s">
        <v>362</v>
      </c>
      <c r="AK49" s="170" t="s">
        <v>362</v>
      </c>
      <c r="AL49" s="170" t="s">
        <v>362</v>
      </c>
      <c r="AM49" s="170" t="s">
        <v>362</v>
      </c>
    </row>
    <row r="50" spans="1:39" ht="22.5" x14ac:dyDescent="0.25">
      <c r="A50" s="166">
        <v>36</v>
      </c>
      <c r="B50" s="167" t="s">
        <v>232</v>
      </c>
      <c r="C50" s="162">
        <v>4853</v>
      </c>
      <c r="D50" s="168">
        <v>0</v>
      </c>
      <c r="E50" s="168">
        <v>4853</v>
      </c>
      <c r="F50" s="168">
        <v>0</v>
      </c>
      <c r="G50" s="168">
        <v>0</v>
      </c>
      <c r="H50" s="168">
        <v>0</v>
      </c>
      <c r="I50" s="169"/>
      <c r="J50" s="168">
        <v>0</v>
      </c>
      <c r="K50" s="168">
        <v>0</v>
      </c>
      <c r="L50" s="168">
        <v>0</v>
      </c>
      <c r="M50" s="168">
        <v>0</v>
      </c>
      <c r="N50" s="169">
        <v>4852.6486990000003</v>
      </c>
      <c r="O50" s="169">
        <v>0</v>
      </c>
      <c r="P50" s="169">
        <v>4852.6486990000003</v>
      </c>
      <c r="Q50" s="169">
        <v>0</v>
      </c>
      <c r="R50" s="169">
        <v>0</v>
      </c>
      <c r="S50" s="169">
        <v>0</v>
      </c>
      <c r="T50" s="169">
        <v>0</v>
      </c>
      <c r="U50" s="169">
        <v>0</v>
      </c>
      <c r="V50" s="169">
        <v>0</v>
      </c>
      <c r="W50" s="169">
        <v>0</v>
      </c>
      <c r="X50" s="169">
        <v>0</v>
      </c>
      <c r="Y50" s="169">
        <v>0</v>
      </c>
      <c r="Z50" s="169">
        <v>0</v>
      </c>
      <c r="AA50" s="169">
        <v>0</v>
      </c>
      <c r="AB50" s="169">
        <v>0</v>
      </c>
      <c r="AC50" s="170">
        <v>0.99992761158046573</v>
      </c>
      <c r="AD50" s="170" t="s">
        <v>362</v>
      </c>
      <c r="AE50" s="170">
        <v>0.99992761158046573</v>
      </c>
      <c r="AF50" s="170" t="s">
        <v>362</v>
      </c>
      <c r="AG50" s="170" t="s">
        <v>362</v>
      </c>
      <c r="AH50" s="170" t="s">
        <v>362</v>
      </c>
      <c r="AI50" s="170" t="s">
        <v>362</v>
      </c>
      <c r="AJ50" s="170" t="s">
        <v>362</v>
      </c>
      <c r="AK50" s="170" t="s">
        <v>362</v>
      </c>
      <c r="AL50" s="170" t="s">
        <v>362</v>
      </c>
      <c r="AM50" s="170" t="s">
        <v>362</v>
      </c>
    </row>
    <row r="51" spans="1:39" ht="22.5" x14ac:dyDescent="0.25">
      <c r="A51" s="166">
        <v>37</v>
      </c>
      <c r="B51" s="167" t="s">
        <v>392</v>
      </c>
      <c r="C51" s="162">
        <v>105936.019</v>
      </c>
      <c r="D51" s="168">
        <v>34254.019</v>
      </c>
      <c r="E51" s="168">
        <v>71682</v>
      </c>
      <c r="F51" s="168">
        <v>0</v>
      </c>
      <c r="G51" s="168">
        <v>0</v>
      </c>
      <c r="H51" s="168">
        <v>0</v>
      </c>
      <c r="I51" s="169"/>
      <c r="J51" s="168">
        <v>0</v>
      </c>
      <c r="K51" s="168">
        <v>0</v>
      </c>
      <c r="L51" s="168">
        <v>0</v>
      </c>
      <c r="M51" s="168">
        <v>0</v>
      </c>
      <c r="N51" s="169">
        <v>90843.933275999996</v>
      </c>
      <c r="O51" s="169">
        <v>29117.856899999999</v>
      </c>
      <c r="P51" s="169">
        <v>57429.903376000002</v>
      </c>
      <c r="Q51" s="169">
        <v>0</v>
      </c>
      <c r="R51" s="169">
        <v>0</v>
      </c>
      <c r="S51" s="169">
        <v>0</v>
      </c>
      <c r="T51" s="169">
        <v>0</v>
      </c>
      <c r="U51" s="169">
        <v>0</v>
      </c>
      <c r="V51" s="169">
        <v>0</v>
      </c>
      <c r="W51" s="169">
        <v>4296.1729999999998</v>
      </c>
      <c r="X51" s="169">
        <v>4296.1729999999998</v>
      </c>
      <c r="Y51" s="169">
        <v>0</v>
      </c>
      <c r="Z51" s="169">
        <v>0</v>
      </c>
      <c r="AA51" s="169">
        <v>0</v>
      </c>
      <c r="AB51" s="169">
        <v>0</v>
      </c>
      <c r="AC51" s="170">
        <v>0.85753584223322565</v>
      </c>
      <c r="AD51" s="170">
        <v>0.85005665758520188</v>
      </c>
      <c r="AE51" s="170">
        <v>0.80117607455149131</v>
      </c>
      <c r="AF51" s="170" t="s">
        <v>362</v>
      </c>
      <c r="AG51" s="170" t="s">
        <v>362</v>
      </c>
      <c r="AH51" s="170" t="s">
        <v>362</v>
      </c>
      <c r="AI51" s="170" t="s">
        <v>362</v>
      </c>
      <c r="AJ51" s="170" t="s">
        <v>362</v>
      </c>
      <c r="AK51" s="170" t="s">
        <v>362</v>
      </c>
      <c r="AL51" s="170" t="s">
        <v>362</v>
      </c>
      <c r="AM51" s="170" t="s">
        <v>362</v>
      </c>
    </row>
    <row r="52" spans="1:39" x14ac:dyDescent="0.25">
      <c r="A52" s="166">
        <v>38</v>
      </c>
      <c r="B52" s="167" t="s">
        <v>393</v>
      </c>
      <c r="C52" s="162">
        <v>382</v>
      </c>
      <c r="D52" s="168">
        <v>0</v>
      </c>
      <c r="E52" s="168">
        <v>382</v>
      </c>
      <c r="F52" s="168">
        <v>0</v>
      </c>
      <c r="G52" s="168">
        <v>0</v>
      </c>
      <c r="H52" s="168">
        <v>0</v>
      </c>
      <c r="I52" s="169"/>
      <c r="J52" s="168">
        <v>0</v>
      </c>
      <c r="K52" s="168">
        <v>0</v>
      </c>
      <c r="L52" s="168">
        <v>0</v>
      </c>
      <c r="M52" s="168">
        <v>0</v>
      </c>
      <c r="N52" s="169">
        <v>337.96</v>
      </c>
      <c r="O52" s="169">
        <v>0</v>
      </c>
      <c r="P52" s="169">
        <v>265.95999999999998</v>
      </c>
      <c r="Q52" s="169">
        <v>0</v>
      </c>
      <c r="R52" s="169">
        <v>0</v>
      </c>
      <c r="S52" s="169">
        <v>0</v>
      </c>
      <c r="T52" s="169">
        <v>0</v>
      </c>
      <c r="U52" s="169">
        <v>0</v>
      </c>
      <c r="V52" s="169">
        <v>0</v>
      </c>
      <c r="W52" s="169">
        <v>72</v>
      </c>
      <c r="X52" s="169">
        <v>0</v>
      </c>
      <c r="Y52" s="169">
        <v>72</v>
      </c>
      <c r="Z52" s="169">
        <v>0</v>
      </c>
      <c r="AA52" s="169">
        <v>0</v>
      </c>
      <c r="AB52" s="169">
        <v>0</v>
      </c>
      <c r="AC52" s="170">
        <v>0.88471204188481667</v>
      </c>
      <c r="AD52" s="170" t="s">
        <v>362</v>
      </c>
      <c r="AE52" s="170">
        <v>0.69623036649214654</v>
      </c>
      <c r="AF52" s="170" t="s">
        <v>362</v>
      </c>
      <c r="AG52" s="170" t="s">
        <v>362</v>
      </c>
      <c r="AH52" s="170" t="s">
        <v>362</v>
      </c>
      <c r="AI52" s="170" t="s">
        <v>362</v>
      </c>
      <c r="AJ52" s="170" t="s">
        <v>362</v>
      </c>
      <c r="AK52" s="170" t="s">
        <v>362</v>
      </c>
      <c r="AL52" s="170" t="s">
        <v>362</v>
      </c>
      <c r="AM52" s="170" t="s">
        <v>362</v>
      </c>
    </row>
    <row r="53" spans="1:39" ht="22.5" x14ac:dyDescent="0.25">
      <c r="A53" s="166">
        <v>39</v>
      </c>
      <c r="B53" s="167" t="s">
        <v>394</v>
      </c>
      <c r="C53" s="162">
        <v>9244</v>
      </c>
      <c r="D53" s="168">
        <v>0</v>
      </c>
      <c r="E53" s="168">
        <v>9244</v>
      </c>
      <c r="F53" s="168">
        <v>0</v>
      </c>
      <c r="G53" s="168">
        <v>0</v>
      </c>
      <c r="H53" s="168">
        <v>0</v>
      </c>
      <c r="I53" s="169"/>
      <c r="J53" s="168">
        <v>0</v>
      </c>
      <c r="K53" s="168">
        <v>0</v>
      </c>
      <c r="L53" s="168">
        <v>0</v>
      </c>
      <c r="M53" s="168">
        <v>0</v>
      </c>
      <c r="N53" s="169">
        <v>5035.091676</v>
      </c>
      <c r="O53" s="169">
        <v>0</v>
      </c>
      <c r="P53" s="169">
        <v>4492.091676</v>
      </c>
      <c r="Q53" s="169">
        <v>0</v>
      </c>
      <c r="R53" s="169">
        <v>0</v>
      </c>
      <c r="S53" s="169">
        <v>0</v>
      </c>
      <c r="T53" s="169">
        <v>0</v>
      </c>
      <c r="U53" s="169">
        <v>0</v>
      </c>
      <c r="V53" s="169">
        <v>0</v>
      </c>
      <c r="W53" s="169">
        <v>543</v>
      </c>
      <c r="X53" s="169">
        <v>0</v>
      </c>
      <c r="Y53" s="169">
        <v>543</v>
      </c>
      <c r="Z53" s="169">
        <v>0</v>
      </c>
      <c r="AA53" s="169">
        <v>0</v>
      </c>
      <c r="AB53" s="169">
        <v>0</v>
      </c>
      <c r="AC53" s="170">
        <v>0.54468754608394632</v>
      </c>
      <c r="AD53" s="170" t="s">
        <v>362</v>
      </c>
      <c r="AE53" s="170">
        <v>0.48594674123755949</v>
      </c>
      <c r="AF53" s="170" t="s">
        <v>362</v>
      </c>
      <c r="AG53" s="170" t="s">
        <v>362</v>
      </c>
      <c r="AH53" s="170" t="s">
        <v>362</v>
      </c>
      <c r="AI53" s="170" t="s">
        <v>362</v>
      </c>
      <c r="AJ53" s="170" t="s">
        <v>362</v>
      </c>
      <c r="AK53" s="170" t="s">
        <v>362</v>
      </c>
      <c r="AL53" s="170" t="s">
        <v>362</v>
      </c>
      <c r="AM53" s="170" t="s">
        <v>362</v>
      </c>
    </row>
    <row r="54" spans="1:39" ht="22.5" x14ac:dyDescent="0.25">
      <c r="A54" s="166">
        <v>40</v>
      </c>
      <c r="B54" s="167" t="s">
        <v>233</v>
      </c>
      <c r="C54" s="162">
        <v>3495</v>
      </c>
      <c r="D54" s="168">
        <v>0</v>
      </c>
      <c r="E54" s="168">
        <v>3495</v>
      </c>
      <c r="F54" s="168">
        <v>0</v>
      </c>
      <c r="G54" s="168">
        <v>0</v>
      </c>
      <c r="H54" s="168">
        <v>0</v>
      </c>
      <c r="I54" s="169"/>
      <c r="J54" s="168">
        <v>0</v>
      </c>
      <c r="K54" s="168">
        <v>0</v>
      </c>
      <c r="L54" s="168">
        <v>0</v>
      </c>
      <c r="M54" s="168">
        <v>0</v>
      </c>
      <c r="N54" s="169">
        <v>2207.3754250000002</v>
      </c>
      <c r="O54" s="169">
        <v>0</v>
      </c>
      <c r="P54" s="169">
        <v>2207.3754250000002</v>
      </c>
      <c r="Q54" s="169">
        <v>0</v>
      </c>
      <c r="R54" s="169">
        <v>0</v>
      </c>
      <c r="S54" s="169">
        <v>0</v>
      </c>
      <c r="T54" s="169">
        <v>0</v>
      </c>
      <c r="U54" s="169">
        <v>0</v>
      </c>
      <c r="V54" s="169">
        <v>0</v>
      </c>
      <c r="W54" s="169">
        <v>0</v>
      </c>
      <c r="X54" s="169">
        <v>0</v>
      </c>
      <c r="Y54" s="169">
        <v>0</v>
      </c>
      <c r="Z54" s="169">
        <v>0</v>
      </c>
      <c r="AA54" s="169">
        <v>0</v>
      </c>
      <c r="AB54" s="169">
        <v>0</v>
      </c>
      <c r="AC54" s="170">
        <v>0.63158095135908443</v>
      </c>
      <c r="AD54" s="170" t="s">
        <v>362</v>
      </c>
      <c r="AE54" s="170">
        <v>0.63158095135908443</v>
      </c>
      <c r="AF54" s="170" t="s">
        <v>362</v>
      </c>
      <c r="AG54" s="170" t="s">
        <v>362</v>
      </c>
      <c r="AH54" s="170" t="s">
        <v>362</v>
      </c>
      <c r="AI54" s="170" t="s">
        <v>362</v>
      </c>
      <c r="AJ54" s="170" t="s">
        <v>362</v>
      </c>
      <c r="AK54" s="170" t="s">
        <v>362</v>
      </c>
      <c r="AL54" s="170" t="s">
        <v>362</v>
      </c>
      <c r="AM54" s="170" t="s">
        <v>362</v>
      </c>
    </row>
    <row r="55" spans="1:39" ht="22.5" x14ac:dyDescent="0.25">
      <c r="A55" s="166">
        <v>41</v>
      </c>
      <c r="B55" s="167" t="s">
        <v>395</v>
      </c>
      <c r="C55" s="162">
        <v>4908</v>
      </c>
      <c r="D55" s="168">
        <v>0</v>
      </c>
      <c r="E55" s="168">
        <v>4908</v>
      </c>
      <c r="F55" s="168">
        <v>0</v>
      </c>
      <c r="G55" s="168">
        <v>0</v>
      </c>
      <c r="H55" s="168">
        <v>0</v>
      </c>
      <c r="I55" s="169"/>
      <c r="J55" s="168">
        <v>0</v>
      </c>
      <c r="K55" s="168">
        <v>0</v>
      </c>
      <c r="L55" s="168">
        <v>0</v>
      </c>
      <c r="M55" s="168">
        <v>0</v>
      </c>
      <c r="N55" s="169">
        <v>3588.9472369999999</v>
      </c>
      <c r="O55" s="169">
        <v>0</v>
      </c>
      <c r="P55" s="169">
        <v>3424.0325769999999</v>
      </c>
      <c r="Q55" s="169">
        <v>0</v>
      </c>
      <c r="R55" s="169">
        <v>0</v>
      </c>
      <c r="S55" s="169">
        <v>0</v>
      </c>
      <c r="T55" s="169">
        <v>0</v>
      </c>
      <c r="U55" s="169">
        <v>0</v>
      </c>
      <c r="V55" s="169">
        <v>0</v>
      </c>
      <c r="W55" s="169">
        <v>164.91466</v>
      </c>
      <c r="X55" s="169">
        <v>0</v>
      </c>
      <c r="Y55" s="169">
        <v>164.91466</v>
      </c>
      <c r="Z55" s="169">
        <v>0</v>
      </c>
      <c r="AA55" s="169">
        <v>0</v>
      </c>
      <c r="AB55" s="169">
        <v>0</v>
      </c>
      <c r="AC55" s="170">
        <v>0.73124434331703336</v>
      </c>
      <c r="AD55" s="170" t="s">
        <v>362</v>
      </c>
      <c r="AE55" s="170">
        <v>0.6976431493480032</v>
      </c>
      <c r="AF55" s="170" t="s">
        <v>362</v>
      </c>
      <c r="AG55" s="170" t="s">
        <v>362</v>
      </c>
      <c r="AH55" s="170" t="s">
        <v>362</v>
      </c>
      <c r="AI55" s="170" t="s">
        <v>362</v>
      </c>
      <c r="AJ55" s="170" t="s">
        <v>362</v>
      </c>
      <c r="AK55" s="170" t="s">
        <v>362</v>
      </c>
      <c r="AL55" s="170" t="s">
        <v>362</v>
      </c>
      <c r="AM55" s="170" t="s">
        <v>362</v>
      </c>
    </row>
    <row r="56" spans="1:39" x14ac:dyDescent="0.25">
      <c r="A56" s="166">
        <v>42</v>
      </c>
      <c r="B56" s="167" t="s">
        <v>396</v>
      </c>
      <c r="C56" s="162">
        <v>6000</v>
      </c>
      <c r="D56" s="168">
        <v>0</v>
      </c>
      <c r="E56" s="168">
        <v>6000</v>
      </c>
      <c r="F56" s="168">
        <v>0</v>
      </c>
      <c r="G56" s="168">
        <v>0</v>
      </c>
      <c r="H56" s="168">
        <v>0</v>
      </c>
      <c r="I56" s="169"/>
      <c r="J56" s="168">
        <v>0</v>
      </c>
      <c r="K56" s="168">
        <v>0</v>
      </c>
      <c r="L56" s="168">
        <v>0</v>
      </c>
      <c r="M56" s="168">
        <v>0</v>
      </c>
      <c r="N56" s="169">
        <v>600.96069999999997</v>
      </c>
      <c r="O56" s="169">
        <v>0</v>
      </c>
      <c r="P56" s="169">
        <v>585.96069999999997</v>
      </c>
      <c r="Q56" s="169">
        <v>0</v>
      </c>
      <c r="R56" s="169">
        <v>0</v>
      </c>
      <c r="S56" s="169">
        <v>0</v>
      </c>
      <c r="T56" s="169">
        <v>0</v>
      </c>
      <c r="U56" s="169">
        <v>0</v>
      </c>
      <c r="V56" s="169">
        <v>0</v>
      </c>
      <c r="W56" s="169">
        <v>15</v>
      </c>
      <c r="X56" s="169">
        <v>0</v>
      </c>
      <c r="Y56" s="169">
        <v>15</v>
      </c>
      <c r="Z56" s="169">
        <v>0</v>
      </c>
      <c r="AA56" s="169">
        <v>0</v>
      </c>
      <c r="AB56" s="169">
        <v>0</v>
      </c>
      <c r="AC56" s="170">
        <v>0.10016011666666666</v>
      </c>
      <c r="AD56" s="170" t="s">
        <v>362</v>
      </c>
      <c r="AE56" s="170">
        <v>9.7660116666666658E-2</v>
      </c>
      <c r="AF56" s="170" t="s">
        <v>362</v>
      </c>
      <c r="AG56" s="170" t="s">
        <v>362</v>
      </c>
      <c r="AH56" s="170" t="s">
        <v>362</v>
      </c>
      <c r="AI56" s="170" t="s">
        <v>362</v>
      </c>
      <c r="AJ56" s="170" t="s">
        <v>362</v>
      </c>
      <c r="AK56" s="170" t="s">
        <v>362</v>
      </c>
      <c r="AL56" s="170" t="s">
        <v>362</v>
      </c>
      <c r="AM56" s="170" t="s">
        <v>362</v>
      </c>
    </row>
    <row r="57" spans="1:39" ht="22.5" x14ac:dyDescent="0.25">
      <c r="A57" s="166">
        <v>43</v>
      </c>
      <c r="B57" s="167" t="s">
        <v>397</v>
      </c>
      <c r="C57" s="162">
        <v>42500</v>
      </c>
      <c r="D57" s="168">
        <v>0</v>
      </c>
      <c r="E57" s="168">
        <v>42500</v>
      </c>
      <c r="F57" s="168">
        <v>0</v>
      </c>
      <c r="G57" s="168">
        <v>0</v>
      </c>
      <c r="H57" s="168">
        <v>0</v>
      </c>
      <c r="I57" s="169"/>
      <c r="J57" s="168">
        <v>0</v>
      </c>
      <c r="K57" s="168">
        <v>0</v>
      </c>
      <c r="L57" s="168">
        <v>0</v>
      </c>
      <c r="M57" s="168">
        <v>0</v>
      </c>
      <c r="N57" s="169">
        <v>42500</v>
      </c>
      <c r="O57" s="169">
        <v>0</v>
      </c>
      <c r="P57" s="169">
        <v>42500</v>
      </c>
      <c r="Q57" s="169">
        <v>0</v>
      </c>
      <c r="R57" s="169">
        <v>0</v>
      </c>
      <c r="S57" s="169">
        <v>0</v>
      </c>
      <c r="T57" s="169">
        <v>0</v>
      </c>
      <c r="U57" s="169">
        <v>0</v>
      </c>
      <c r="V57" s="169">
        <v>0</v>
      </c>
      <c r="W57" s="169">
        <v>0</v>
      </c>
      <c r="X57" s="169">
        <v>0</v>
      </c>
      <c r="Y57" s="169">
        <v>0</v>
      </c>
      <c r="Z57" s="169">
        <v>0</v>
      </c>
      <c r="AA57" s="169">
        <v>0</v>
      </c>
      <c r="AB57" s="169">
        <v>0</v>
      </c>
      <c r="AC57" s="170">
        <v>1</v>
      </c>
      <c r="AD57" s="170" t="s">
        <v>362</v>
      </c>
      <c r="AE57" s="170">
        <v>1</v>
      </c>
      <c r="AF57" s="170" t="s">
        <v>362</v>
      </c>
      <c r="AG57" s="170" t="s">
        <v>362</v>
      </c>
      <c r="AH57" s="170" t="s">
        <v>362</v>
      </c>
      <c r="AI57" s="170" t="s">
        <v>362</v>
      </c>
      <c r="AJ57" s="170" t="s">
        <v>362</v>
      </c>
      <c r="AK57" s="170" t="s">
        <v>362</v>
      </c>
      <c r="AL57" s="170" t="s">
        <v>362</v>
      </c>
      <c r="AM57" s="170" t="s">
        <v>362</v>
      </c>
    </row>
    <row r="58" spans="1:39" ht="22.5" x14ac:dyDescent="0.25">
      <c r="A58" s="166">
        <v>44</v>
      </c>
      <c r="B58" s="167" t="s">
        <v>235</v>
      </c>
      <c r="C58" s="162">
        <v>80</v>
      </c>
      <c r="D58" s="168">
        <v>0</v>
      </c>
      <c r="E58" s="168">
        <v>80</v>
      </c>
      <c r="F58" s="168">
        <v>0</v>
      </c>
      <c r="G58" s="168">
        <v>0</v>
      </c>
      <c r="H58" s="168">
        <v>0</v>
      </c>
      <c r="I58" s="169"/>
      <c r="J58" s="168">
        <v>0</v>
      </c>
      <c r="K58" s="168">
        <v>0</v>
      </c>
      <c r="L58" s="168">
        <v>0</v>
      </c>
      <c r="M58" s="168">
        <v>0</v>
      </c>
      <c r="N58" s="169">
        <v>80</v>
      </c>
      <c r="O58" s="169">
        <v>0</v>
      </c>
      <c r="P58" s="169">
        <v>80</v>
      </c>
      <c r="Q58" s="169">
        <v>0</v>
      </c>
      <c r="R58" s="169">
        <v>0</v>
      </c>
      <c r="S58" s="169">
        <v>0</v>
      </c>
      <c r="T58" s="169">
        <v>0</v>
      </c>
      <c r="U58" s="169">
        <v>0</v>
      </c>
      <c r="V58" s="169">
        <v>0</v>
      </c>
      <c r="W58" s="169">
        <v>0</v>
      </c>
      <c r="X58" s="169">
        <v>0</v>
      </c>
      <c r="Y58" s="169">
        <v>0</v>
      </c>
      <c r="Z58" s="169">
        <v>0</v>
      </c>
      <c r="AA58" s="169">
        <v>0</v>
      </c>
      <c r="AB58" s="169">
        <v>0</v>
      </c>
      <c r="AC58" s="170">
        <v>1</v>
      </c>
      <c r="AD58" s="170" t="s">
        <v>362</v>
      </c>
      <c r="AE58" s="170">
        <v>1</v>
      </c>
      <c r="AF58" s="170" t="s">
        <v>362</v>
      </c>
      <c r="AG58" s="170" t="s">
        <v>362</v>
      </c>
      <c r="AH58" s="170" t="s">
        <v>362</v>
      </c>
      <c r="AI58" s="170" t="s">
        <v>362</v>
      </c>
      <c r="AJ58" s="170" t="s">
        <v>362</v>
      </c>
      <c r="AK58" s="170" t="s">
        <v>362</v>
      </c>
      <c r="AL58" s="170" t="s">
        <v>362</v>
      </c>
      <c r="AM58" s="170" t="s">
        <v>362</v>
      </c>
    </row>
    <row r="59" spans="1:39" x14ac:dyDescent="0.25">
      <c r="A59" s="166">
        <v>45</v>
      </c>
      <c r="B59" s="167" t="s">
        <v>398</v>
      </c>
      <c r="C59" s="162">
        <v>5</v>
      </c>
      <c r="D59" s="168">
        <v>0</v>
      </c>
      <c r="E59" s="168">
        <v>5</v>
      </c>
      <c r="F59" s="168">
        <v>0</v>
      </c>
      <c r="G59" s="168">
        <v>0</v>
      </c>
      <c r="H59" s="168">
        <v>0</v>
      </c>
      <c r="I59" s="169"/>
      <c r="J59" s="168">
        <v>0</v>
      </c>
      <c r="K59" s="168">
        <v>0</v>
      </c>
      <c r="L59" s="168">
        <v>0</v>
      </c>
      <c r="M59" s="168">
        <v>0</v>
      </c>
      <c r="N59" s="169">
        <v>5</v>
      </c>
      <c r="O59" s="169">
        <v>0</v>
      </c>
      <c r="P59" s="169">
        <v>5</v>
      </c>
      <c r="Q59" s="169">
        <v>0</v>
      </c>
      <c r="R59" s="169">
        <v>0</v>
      </c>
      <c r="S59" s="169">
        <v>0</v>
      </c>
      <c r="T59" s="169">
        <v>0</v>
      </c>
      <c r="U59" s="169">
        <v>0</v>
      </c>
      <c r="V59" s="169">
        <v>0</v>
      </c>
      <c r="W59" s="169">
        <v>0</v>
      </c>
      <c r="X59" s="169">
        <v>0</v>
      </c>
      <c r="Y59" s="169">
        <v>0</v>
      </c>
      <c r="Z59" s="169">
        <v>0</v>
      </c>
      <c r="AA59" s="169">
        <v>0</v>
      </c>
      <c r="AB59" s="169">
        <v>0</v>
      </c>
      <c r="AC59" s="170">
        <v>1</v>
      </c>
      <c r="AD59" s="170" t="s">
        <v>362</v>
      </c>
      <c r="AE59" s="170">
        <v>1</v>
      </c>
      <c r="AF59" s="170" t="s">
        <v>362</v>
      </c>
      <c r="AG59" s="170" t="s">
        <v>362</v>
      </c>
      <c r="AH59" s="170" t="s">
        <v>362</v>
      </c>
      <c r="AI59" s="170" t="s">
        <v>362</v>
      </c>
      <c r="AJ59" s="170" t="s">
        <v>362</v>
      </c>
      <c r="AK59" s="170" t="s">
        <v>362</v>
      </c>
      <c r="AL59" s="170" t="s">
        <v>362</v>
      </c>
      <c r="AM59" s="170" t="s">
        <v>362</v>
      </c>
    </row>
    <row r="60" spans="1:39" x14ac:dyDescent="0.25">
      <c r="A60" s="166">
        <v>46</v>
      </c>
      <c r="B60" s="167" t="s">
        <v>399</v>
      </c>
      <c r="C60" s="162">
        <v>700</v>
      </c>
      <c r="D60" s="168">
        <v>0</v>
      </c>
      <c r="E60" s="168">
        <v>700</v>
      </c>
      <c r="F60" s="168">
        <v>0</v>
      </c>
      <c r="G60" s="168">
        <v>0</v>
      </c>
      <c r="H60" s="168">
        <v>0</v>
      </c>
      <c r="I60" s="169"/>
      <c r="J60" s="168">
        <v>0</v>
      </c>
      <c r="K60" s="168">
        <v>0</v>
      </c>
      <c r="L60" s="168">
        <v>0</v>
      </c>
      <c r="M60" s="168">
        <v>0</v>
      </c>
      <c r="N60" s="169">
        <v>700</v>
      </c>
      <c r="O60" s="169">
        <v>0</v>
      </c>
      <c r="P60" s="169">
        <v>700</v>
      </c>
      <c r="Q60" s="169">
        <v>0</v>
      </c>
      <c r="R60" s="169">
        <v>0</v>
      </c>
      <c r="S60" s="169">
        <v>0</v>
      </c>
      <c r="T60" s="169">
        <v>0</v>
      </c>
      <c r="U60" s="169">
        <v>0</v>
      </c>
      <c r="V60" s="169">
        <v>0</v>
      </c>
      <c r="W60" s="169">
        <v>0</v>
      </c>
      <c r="X60" s="169">
        <v>0</v>
      </c>
      <c r="Y60" s="169">
        <v>0</v>
      </c>
      <c r="Z60" s="169">
        <v>0</v>
      </c>
      <c r="AA60" s="169">
        <v>0</v>
      </c>
      <c r="AB60" s="169">
        <v>0</v>
      </c>
      <c r="AC60" s="170">
        <v>1</v>
      </c>
      <c r="AD60" s="170" t="s">
        <v>362</v>
      </c>
      <c r="AE60" s="170">
        <v>1</v>
      </c>
      <c r="AF60" s="170" t="s">
        <v>362</v>
      </c>
      <c r="AG60" s="170" t="s">
        <v>362</v>
      </c>
      <c r="AH60" s="170" t="s">
        <v>362</v>
      </c>
      <c r="AI60" s="170" t="s">
        <v>362</v>
      </c>
      <c r="AJ60" s="170" t="s">
        <v>362</v>
      </c>
      <c r="AK60" s="170" t="s">
        <v>362</v>
      </c>
      <c r="AL60" s="170" t="s">
        <v>362</v>
      </c>
      <c r="AM60" s="170" t="s">
        <v>362</v>
      </c>
    </row>
    <row r="61" spans="1:39" x14ac:dyDescent="0.25">
      <c r="A61" s="166">
        <v>47</v>
      </c>
      <c r="B61" s="167" t="s">
        <v>400</v>
      </c>
      <c r="C61" s="162">
        <v>2461</v>
      </c>
      <c r="D61" s="168">
        <v>0</v>
      </c>
      <c r="E61" s="168">
        <v>2461</v>
      </c>
      <c r="F61" s="168">
        <v>0</v>
      </c>
      <c r="G61" s="168">
        <v>0</v>
      </c>
      <c r="H61" s="168">
        <v>0</v>
      </c>
      <c r="I61" s="169"/>
      <c r="J61" s="168">
        <v>0</v>
      </c>
      <c r="K61" s="168">
        <v>0</v>
      </c>
      <c r="L61" s="168">
        <v>0</v>
      </c>
      <c r="M61" s="168">
        <v>0</v>
      </c>
      <c r="N61" s="169">
        <v>2371.8383480000002</v>
      </c>
      <c r="O61" s="169">
        <v>0</v>
      </c>
      <c r="P61" s="169">
        <v>2371.8383480000002</v>
      </c>
      <c r="Q61" s="169">
        <v>0</v>
      </c>
      <c r="R61" s="169">
        <v>0</v>
      </c>
      <c r="S61" s="169">
        <v>0</v>
      </c>
      <c r="T61" s="169">
        <v>0</v>
      </c>
      <c r="U61" s="169">
        <v>0</v>
      </c>
      <c r="V61" s="169">
        <v>0</v>
      </c>
      <c r="W61" s="169">
        <v>0</v>
      </c>
      <c r="X61" s="169">
        <v>0</v>
      </c>
      <c r="Y61" s="169">
        <v>0</v>
      </c>
      <c r="Z61" s="169">
        <v>0</v>
      </c>
      <c r="AA61" s="169">
        <v>0</v>
      </c>
      <c r="AB61" s="169">
        <v>0</v>
      </c>
      <c r="AC61" s="170">
        <v>0.96377015359609919</v>
      </c>
      <c r="AD61" s="170" t="s">
        <v>362</v>
      </c>
      <c r="AE61" s="170">
        <v>0.96377015359609919</v>
      </c>
      <c r="AF61" s="170" t="s">
        <v>362</v>
      </c>
      <c r="AG61" s="170" t="s">
        <v>362</v>
      </c>
      <c r="AH61" s="170" t="s">
        <v>362</v>
      </c>
      <c r="AI61" s="170" t="s">
        <v>362</v>
      </c>
      <c r="AJ61" s="170" t="s">
        <v>362</v>
      </c>
      <c r="AK61" s="170" t="s">
        <v>362</v>
      </c>
      <c r="AL61" s="170" t="s">
        <v>362</v>
      </c>
      <c r="AM61" s="170" t="s">
        <v>362</v>
      </c>
    </row>
    <row r="62" spans="1:39" ht="33.75" x14ac:dyDescent="0.25">
      <c r="A62" s="166">
        <v>48</v>
      </c>
      <c r="B62" s="167" t="s">
        <v>401</v>
      </c>
      <c r="C62" s="162">
        <v>214</v>
      </c>
      <c r="D62" s="168">
        <v>0</v>
      </c>
      <c r="E62" s="168">
        <v>214</v>
      </c>
      <c r="F62" s="168">
        <v>0</v>
      </c>
      <c r="G62" s="168">
        <v>0</v>
      </c>
      <c r="H62" s="168">
        <v>0</v>
      </c>
      <c r="I62" s="169"/>
      <c r="J62" s="168">
        <v>0</v>
      </c>
      <c r="K62" s="168">
        <v>0</v>
      </c>
      <c r="L62" s="168">
        <v>0</v>
      </c>
      <c r="M62" s="168">
        <v>0</v>
      </c>
      <c r="N62" s="169">
        <v>214</v>
      </c>
      <c r="O62" s="169">
        <v>0</v>
      </c>
      <c r="P62" s="169">
        <v>214</v>
      </c>
      <c r="Q62" s="169">
        <v>0</v>
      </c>
      <c r="R62" s="169">
        <v>0</v>
      </c>
      <c r="S62" s="169">
        <v>0</v>
      </c>
      <c r="T62" s="169">
        <v>0</v>
      </c>
      <c r="U62" s="169">
        <v>0</v>
      </c>
      <c r="V62" s="169">
        <v>0</v>
      </c>
      <c r="W62" s="169">
        <v>0</v>
      </c>
      <c r="X62" s="169">
        <v>0</v>
      </c>
      <c r="Y62" s="169">
        <v>0</v>
      </c>
      <c r="Z62" s="169">
        <v>0</v>
      </c>
      <c r="AA62" s="169">
        <v>0</v>
      </c>
      <c r="AB62" s="169">
        <v>0</v>
      </c>
      <c r="AC62" s="170">
        <v>1</v>
      </c>
      <c r="AD62" s="170" t="s">
        <v>362</v>
      </c>
      <c r="AE62" s="170">
        <v>1</v>
      </c>
      <c r="AF62" s="170" t="s">
        <v>362</v>
      </c>
      <c r="AG62" s="170" t="s">
        <v>362</v>
      </c>
      <c r="AH62" s="170" t="s">
        <v>362</v>
      </c>
      <c r="AI62" s="170" t="s">
        <v>362</v>
      </c>
      <c r="AJ62" s="170" t="s">
        <v>362</v>
      </c>
      <c r="AK62" s="170" t="s">
        <v>362</v>
      </c>
      <c r="AL62" s="170" t="s">
        <v>362</v>
      </c>
      <c r="AM62" s="170" t="s">
        <v>362</v>
      </c>
    </row>
    <row r="63" spans="1:39" ht="22.5" x14ac:dyDescent="0.25">
      <c r="A63" s="166">
        <v>49</v>
      </c>
      <c r="B63" s="167" t="s">
        <v>402</v>
      </c>
      <c r="C63" s="162">
        <v>45733</v>
      </c>
      <c r="D63" s="168">
        <v>0</v>
      </c>
      <c r="E63" s="168">
        <v>45733</v>
      </c>
      <c r="F63" s="168">
        <v>0</v>
      </c>
      <c r="G63" s="168">
        <v>0</v>
      </c>
      <c r="H63" s="168">
        <v>0</v>
      </c>
      <c r="I63" s="169"/>
      <c r="J63" s="168">
        <v>0</v>
      </c>
      <c r="K63" s="168">
        <v>0</v>
      </c>
      <c r="L63" s="168">
        <v>0</v>
      </c>
      <c r="M63" s="168">
        <v>0</v>
      </c>
      <c r="N63" s="169">
        <v>45733</v>
      </c>
      <c r="O63" s="169">
        <v>0</v>
      </c>
      <c r="P63" s="169">
        <v>7713.7380000000003</v>
      </c>
      <c r="Q63" s="169">
        <v>0</v>
      </c>
      <c r="R63" s="169">
        <v>0</v>
      </c>
      <c r="S63" s="169">
        <v>0</v>
      </c>
      <c r="T63" s="169">
        <v>0</v>
      </c>
      <c r="U63" s="169">
        <v>0</v>
      </c>
      <c r="V63" s="169">
        <v>0</v>
      </c>
      <c r="W63" s="169">
        <v>38019.262000000002</v>
      </c>
      <c r="X63" s="169">
        <v>0</v>
      </c>
      <c r="Y63" s="169">
        <v>38019.262000000002</v>
      </c>
      <c r="Z63" s="169">
        <v>0</v>
      </c>
      <c r="AA63" s="169">
        <v>0</v>
      </c>
      <c r="AB63" s="169">
        <v>0</v>
      </c>
      <c r="AC63" s="170">
        <v>1</v>
      </c>
      <c r="AD63" s="170" t="s">
        <v>362</v>
      </c>
      <c r="AE63" s="170">
        <v>0.1686689698904511</v>
      </c>
      <c r="AF63" s="170" t="s">
        <v>362</v>
      </c>
      <c r="AG63" s="170" t="s">
        <v>362</v>
      </c>
      <c r="AH63" s="170" t="s">
        <v>362</v>
      </c>
      <c r="AI63" s="170" t="s">
        <v>362</v>
      </c>
      <c r="AJ63" s="170" t="s">
        <v>362</v>
      </c>
      <c r="AK63" s="170" t="s">
        <v>362</v>
      </c>
      <c r="AL63" s="170" t="s">
        <v>362</v>
      </c>
      <c r="AM63" s="170" t="s">
        <v>362</v>
      </c>
    </row>
    <row r="64" spans="1:39" ht="22.5" x14ac:dyDescent="0.25">
      <c r="A64" s="166">
        <v>50</v>
      </c>
      <c r="B64" s="167" t="s">
        <v>237</v>
      </c>
      <c r="C64" s="162">
        <v>20492</v>
      </c>
      <c r="D64" s="168">
        <v>0</v>
      </c>
      <c r="E64" s="168">
        <v>20492</v>
      </c>
      <c r="F64" s="168">
        <v>0</v>
      </c>
      <c r="G64" s="168">
        <v>0</v>
      </c>
      <c r="H64" s="168">
        <v>0</v>
      </c>
      <c r="I64" s="169"/>
      <c r="J64" s="168">
        <v>0</v>
      </c>
      <c r="K64" s="168">
        <v>0</v>
      </c>
      <c r="L64" s="168">
        <v>0</v>
      </c>
      <c r="M64" s="168">
        <v>0</v>
      </c>
      <c r="N64" s="169">
        <v>26869.051995999998</v>
      </c>
      <c r="O64" s="169">
        <v>0</v>
      </c>
      <c r="P64" s="169">
        <v>26869.051995999998</v>
      </c>
      <c r="Q64" s="169">
        <v>0</v>
      </c>
      <c r="R64" s="169">
        <v>0</v>
      </c>
      <c r="S64" s="169">
        <v>0</v>
      </c>
      <c r="T64" s="169">
        <v>0</v>
      </c>
      <c r="U64" s="169">
        <v>0</v>
      </c>
      <c r="V64" s="169">
        <v>0</v>
      </c>
      <c r="W64" s="169">
        <v>0</v>
      </c>
      <c r="X64" s="169">
        <v>0</v>
      </c>
      <c r="Y64" s="169">
        <v>0</v>
      </c>
      <c r="Z64" s="169">
        <v>0</v>
      </c>
      <c r="AA64" s="169">
        <v>0</v>
      </c>
      <c r="AB64" s="169">
        <v>0</v>
      </c>
      <c r="AC64" s="170">
        <v>1.3111971499121609</v>
      </c>
      <c r="AD64" s="170" t="s">
        <v>362</v>
      </c>
      <c r="AE64" s="170">
        <v>1.3111971499121609</v>
      </c>
      <c r="AF64" s="170" t="s">
        <v>362</v>
      </c>
      <c r="AG64" s="170" t="s">
        <v>362</v>
      </c>
      <c r="AH64" s="170" t="s">
        <v>362</v>
      </c>
      <c r="AI64" s="170" t="s">
        <v>362</v>
      </c>
      <c r="AJ64" s="170" t="s">
        <v>362</v>
      </c>
      <c r="AK64" s="170" t="s">
        <v>362</v>
      </c>
      <c r="AL64" s="170" t="s">
        <v>362</v>
      </c>
      <c r="AM64" s="170" t="s">
        <v>362</v>
      </c>
    </row>
    <row r="65" spans="1:39" ht="22.5" x14ac:dyDescent="0.25">
      <c r="A65" s="166">
        <v>51</v>
      </c>
      <c r="B65" s="167" t="s">
        <v>403</v>
      </c>
      <c r="C65" s="162">
        <v>323410.34649999999</v>
      </c>
      <c r="D65" s="168">
        <v>320000</v>
      </c>
      <c r="E65" s="168">
        <v>3410.3465000000001</v>
      </c>
      <c r="F65" s="168">
        <v>0</v>
      </c>
      <c r="G65" s="168">
        <v>0</v>
      </c>
      <c r="H65" s="168">
        <v>0</v>
      </c>
      <c r="I65" s="169"/>
      <c r="J65" s="168">
        <v>0</v>
      </c>
      <c r="K65" s="168">
        <v>0</v>
      </c>
      <c r="L65" s="168">
        <v>0</v>
      </c>
      <c r="M65" s="168">
        <v>0</v>
      </c>
      <c r="N65" s="169">
        <v>217972.34273800001</v>
      </c>
      <c r="O65" s="169">
        <v>214561.99623799999</v>
      </c>
      <c r="P65" s="169">
        <v>3410.3465000000001</v>
      </c>
      <c r="Q65" s="169">
        <v>0</v>
      </c>
      <c r="R65" s="169">
        <v>0</v>
      </c>
      <c r="S65" s="169">
        <v>0</v>
      </c>
      <c r="T65" s="169">
        <v>0</v>
      </c>
      <c r="U65" s="169">
        <v>0</v>
      </c>
      <c r="V65" s="169">
        <v>0</v>
      </c>
      <c r="W65" s="169">
        <v>0</v>
      </c>
      <c r="X65" s="169">
        <v>0</v>
      </c>
      <c r="Y65" s="169">
        <v>0</v>
      </c>
      <c r="Z65" s="169">
        <v>0</v>
      </c>
      <c r="AA65" s="169">
        <v>0</v>
      </c>
      <c r="AB65" s="169">
        <v>0</v>
      </c>
      <c r="AC65" s="170">
        <v>0.67398073406411574</v>
      </c>
      <c r="AD65" s="170">
        <v>0.67050623824375</v>
      </c>
      <c r="AE65" s="170">
        <v>1</v>
      </c>
      <c r="AF65" s="170" t="s">
        <v>362</v>
      </c>
      <c r="AG65" s="170" t="s">
        <v>362</v>
      </c>
      <c r="AH65" s="170" t="s">
        <v>362</v>
      </c>
      <c r="AI65" s="170" t="s">
        <v>362</v>
      </c>
      <c r="AJ65" s="170" t="s">
        <v>362</v>
      </c>
      <c r="AK65" s="170" t="s">
        <v>362</v>
      </c>
      <c r="AL65" s="170" t="s">
        <v>362</v>
      </c>
      <c r="AM65" s="170" t="s">
        <v>362</v>
      </c>
    </row>
    <row r="66" spans="1:39" ht="22.5" x14ac:dyDescent="0.25">
      <c r="A66" s="166">
        <v>52</v>
      </c>
      <c r="B66" s="167" t="s">
        <v>238</v>
      </c>
      <c r="C66" s="162">
        <v>7500</v>
      </c>
      <c r="D66" s="168">
        <v>0</v>
      </c>
      <c r="E66" s="168">
        <v>7500</v>
      </c>
      <c r="F66" s="168">
        <v>0</v>
      </c>
      <c r="G66" s="168">
        <v>0</v>
      </c>
      <c r="H66" s="168">
        <v>0</v>
      </c>
      <c r="I66" s="169"/>
      <c r="J66" s="168">
        <v>0</v>
      </c>
      <c r="K66" s="168">
        <v>0</v>
      </c>
      <c r="L66" s="168">
        <v>0</v>
      </c>
      <c r="M66" s="168">
        <v>0</v>
      </c>
      <c r="N66" s="169">
        <v>7500</v>
      </c>
      <c r="O66" s="169">
        <v>0</v>
      </c>
      <c r="P66" s="169">
        <v>7500</v>
      </c>
      <c r="Q66" s="169">
        <v>0</v>
      </c>
      <c r="R66" s="169">
        <v>0</v>
      </c>
      <c r="S66" s="169">
        <v>0</v>
      </c>
      <c r="T66" s="169">
        <v>0</v>
      </c>
      <c r="U66" s="169">
        <v>0</v>
      </c>
      <c r="V66" s="169">
        <v>0</v>
      </c>
      <c r="W66" s="169">
        <v>0</v>
      </c>
      <c r="X66" s="169">
        <v>0</v>
      </c>
      <c r="Y66" s="169">
        <v>0</v>
      </c>
      <c r="Z66" s="169">
        <v>0</v>
      </c>
      <c r="AA66" s="169">
        <v>0</v>
      </c>
      <c r="AB66" s="169">
        <v>0</v>
      </c>
      <c r="AC66" s="170">
        <v>1</v>
      </c>
      <c r="AD66" s="170" t="s">
        <v>362</v>
      </c>
      <c r="AE66" s="170">
        <v>1</v>
      </c>
      <c r="AF66" s="170" t="s">
        <v>362</v>
      </c>
      <c r="AG66" s="170" t="s">
        <v>362</v>
      </c>
      <c r="AH66" s="170" t="s">
        <v>362</v>
      </c>
      <c r="AI66" s="170" t="s">
        <v>362</v>
      </c>
      <c r="AJ66" s="170" t="s">
        <v>362</v>
      </c>
      <c r="AK66" s="170" t="s">
        <v>362</v>
      </c>
      <c r="AL66" s="170" t="s">
        <v>362</v>
      </c>
      <c r="AM66" s="170" t="s">
        <v>362</v>
      </c>
    </row>
    <row r="67" spans="1:39" x14ac:dyDescent="0.25">
      <c r="A67" s="166">
        <v>53</v>
      </c>
      <c r="B67" s="167" t="s">
        <v>240</v>
      </c>
      <c r="C67" s="162">
        <v>60397</v>
      </c>
      <c r="D67" s="168">
        <v>2100</v>
      </c>
      <c r="E67" s="168">
        <v>58297</v>
      </c>
      <c r="F67" s="168">
        <v>0</v>
      </c>
      <c r="G67" s="168">
        <v>0</v>
      </c>
      <c r="H67" s="168">
        <v>0</v>
      </c>
      <c r="I67" s="169"/>
      <c r="J67" s="168">
        <v>0</v>
      </c>
      <c r="K67" s="168">
        <v>0</v>
      </c>
      <c r="L67" s="168">
        <v>0</v>
      </c>
      <c r="M67" s="168">
        <v>0</v>
      </c>
      <c r="N67" s="169">
        <v>56175.460475</v>
      </c>
      <c r="O67" s="169">
        <v>2081.812946</v>
      </c>
      <c r="P67" s="169">
        <v>52618.899914000001</v>
      </c>
      <c r="Q67" s="169">
        <v>0</v>
      </c>
      <c r="R67" s="169">
        <v>0</v>
      </c>
      <c r="S67" s="169">
        <v>0</v>
      </c>
      <c r="T67" s="169">
        <v>0</v>
      </c>
      <c r="U67" s="169">
        <v>0</v>
      </c>
      <c r="V67" s="169">
        <v>0</v>
      </c>
      <c r="W67" s="169">
        <v>1474.747615</v>
      </c>
      <c r="X67" s="169">
        <v>0</v>
      </c>
      <c r="Y67" s="169">
        <v>1474.747615</v>
      </c>
      <c r="Z67" s="169">
        <v>0</v>
      </c>
      <c r="AA67" s="169">
        <v>0</v>
      </c>
      <c r="AB67" s="169">
        <v>0</v>
      </c>
      <c r="AC67" s="170">
        <v>0.93010348982565361</v>
      </c>
      <c r="AD67" s="170">
        <v>0.99133949809523814</v>
      </c>
      <c r="AE67" s="170">
        <v>0.90260047539324495</v>
      </c>
      <c r="AF67" s="170" t="s">
        <v>362</v>
      </c>
      <c r="AG67" s="170" t="s">
        <v>362</v>
      </c>
      <c r="AH67" s="170" t="s">
        <v>362</v>
      </c>
      <c r="AI67" s="170" t="s">
        <v>362</v>
      </c>
      <c r="AJ67" s="170" t="s">
        <v>362</v>
      </c>
      <c r="AK67" s="170" t="s">
        <v>362</v>
      </c>
      <c r="AL67" s="170" t="s">
        <v>362</v>
      </c>
      <c r="AM67" s="170" t="s">
        <v>362</v>
      </c>
    </row>
    <row r="68" spans="1:39" x14ac:dyDescent="0.25">
      <c r="A68" s="166">
        <v>54</v>
      </c>
      <c r="B68" s="167" t="s">
        <v>404</v>
      </c>
      <c r="C68" s="162">
        <v>1166725.702</v>
      </c>
      <c r="D68" s="168">
        <v>482811.70199999999</v>
      </c>
      <c r="E68" s="168">
        <v>683914</v>
      </c>
      <c r="F68" s="168">
        <v>0</v>
      </c>
      <c r="G68" s="168">
        <v>0</v>
      </c>
      <c r="H68" s="168">
        <v>0</v>
      </c>
      <c r="I68" s="169"/>
      <c r="J68" s="168">
        <v>0</v>
      </c>
      <c r="K68" s="168">
        <v>0</v>
      </c>
      <c r="L68" s="168">
        <v>0</v>
      </c>
      <c r="M68" s="168">
        <v>0</v>
      </c>
      <c r="N68" s="169">
        <v>903437.25347700005</v>
      </c>
      <c r="O68" s="169">
        <v>245779.16940000001</v>
      </c>
      <c r="P68" s="169">
        <v>627002.79683400004</v>
      </c>
      <c r="Q68" s="169">
        <v>0</v>
      </c>
      <c r="R68" s="169">
        <v>0</v>
      </c>
      <c r="S68" s="169">
        <v>0</v>
      </c>
      <c r="T68" s="169">
        <v>0</v>
      </c>
      <c r="U68" s="169">
        <v>0</v>
      </c>
      <c r="V68" s="169">
        <v>0</v>
      </c>
      <c r="W68" s="169">
        <v>30655.287242999999</v>
      </c>
      <c r="X68" s="169">
        <v>1889.95</v>
      </c>
      <c r="Y68" s="169">
        <v>28765.337243000002</v>
      </c>
      <c r="Z68" s="169">
        <v>0</v>
      </c>
      <c r="AA68" s="169">
        <v>0</v>
      </c>
      <c r="AB68" s="169">
        <v>0</v>
      </c>
      <c r="AC68" s="170">
        <v>0.77433560598547613</v>
      </c>
      <c r="AD68" s="170">
        <v>0.50905802071881023</v>
      </c>
      <c r="AE68" s="170">
        <v>0.91678602402348841</v>
      </c>
      <c r="AF68" s="170" t="s">
        <v>362</v>
      </c>
      <c r="AG68" s="170" t="s">
        <v>362</v>
      </c>
      <c r="AH68" s="170" t="s">
        <v>362</v>
      </c>
      <c r="AI68" s="170" t="s">
        <v>362</v>
      </c>
      <c r="AJ68" s="170" t="s">
        <v>362</v>
      </c>
      <c r="AK68" s="170" t="s">
        <v>362</v>
      </c>
      <c r="AL68" s="170" t="s">
        <v>362</v>
      </c>
      <c r="AM68" s="170" t="s">
        <v>362</v>
      </c>
    </row>
    <row r="69" spans="1:39" x14ac:dyDescent="0.25">
      <c r="A69" s="166">
        <v>55</v>
      </c>
      <c r="B69" s="167" t="s">
        <v>241</v>
      </c>
      <c r="C69" s="162">
        <v>384134</v>
      </c>
      <c r="D69" s="168">
        <v>0</v>
      </c>
      <c r="E69" s="168">
        <v>384134</v>
      </c>
      <c r="F69" s="168">
        <v>0</v>
      </c>
      <c r="G69" s="168">
        <v>0</v>
      </c>
      <c r="H69" s="168">
        <v>0</v>
      </c>
      <c r="I69" s="169"/>
      <c r="J69" s="168">
        <v>0</v>
      </c>
      <c r="K69" s="168">
        <v>0</v>
      </c>
      <c r="L69" s="168">
        <v>0</v>
      </c>
      <c r="M69" s="168">
        <v>0</v>
      </c>
      <c r="N69" s="169">
        <v>270159.08105199999</v>
      </c>
      <c r="O69" s="169">
        <v>0</v>
      </c>
      <c r="P69" s="169">
        <v>267309.41230700002</v>
      </c>
      <c r="Q69" s="169">
        <v>0</v>
      </c>
      <c r="R69" s="169">
        <v>0</v>
      </c>
      <c r="S69" s="169">
        <v>0</v>
      </c>
      <c r="T69" s="169">
        <v>0</v>
      </c>
      <c r="U69" s="169">
        <v>0</v>
      </c>
      <c r="V69" s="169">
        <v>0</v>
      </c>
      <c r="W69" s="169">
        <v>2849.6687449999999</v>
      </c>
      <c r="X69" s="169">
        <v>0</v>
      </c>
      <c r="Y69" s="169">
        <v>2849.6687449999999</v>
      </c>
      <c r="Z69" s="169">
        <v>0</v>
      </c>
      <c r="AA69" s="169">
        <v>0</v>
      </c>
      <c r="AB69" s="169">
        <v>0</v>
      </c>
      <c r="AC69" s="170">
        <v>0.70329385332201777</v>
      </c>
      <c r="AD69" s="170" t="s">
        <v>362</v>
      </c>
      <c r="AE69" s="170">
        <v>0.69587542968599503</v>
      </c>
      <c r="AF69" s="170" t="s">
        <v>362</v>
      </c>
      <c r="AG69" s="170" t="s">
        <v>362</v>
      </c>
      <c r="AH69" s="170" t="s">
        <v>362</v>
      </c>
      <c r="AI69" s="170" t="s">
        <v>362</v>
      </c>
      <c r="AJ69" s="170" t="s">
        <v>362</v>
      </c>
      <c r="AK69" s="170" t="s">
        <v>362</v>
      </c>
      <c r="AL69" s="170" t="s">
        <v>362</v>
      </c>
      <c r="AM69" s="170" t="s">
        <v>362</v>
      </c>
    </row>
    <row r="70" spans="1:39" x14ac:dyDescent="0.25">
      <c r="A70" s="166">
        <v>56</v>
      </c>
      <c r="B70" s="167" t="s">
        <v>405</v>
      </c>
      <c r="C70" s="162">
        <v>16105</v>
      </c>
      <c r="D70" s="168">
        <v>320</v>
      </c>
      <c r="E70" s="168">
        <v>15785</v>
      </c>
      <c r="F70" s="168">
        <v>0</v>
      </c>
      <c r="G70" s="168">
        <v>0</v>
      </c>
      <c r="H70" s="168">
        <v>0</v>
      </c>
      <c r="I70" s="169"/>
      <c r="J70" s="168">
        <v>0</v>
      </c>
      <c r="K70" s="168">
        <v>0</v>
      </c>
      <c r="L70" s="168">
        <v>0</v>
      </c>
      <c r="M70" s="168">
        <v>0</v>
      </c>
      <c r="N70" s="169">
        <v>13062.223459000001</v>
      </c>
      <c r="O70" s="169">
        <v>319</v>
      </c>
      <c r="P70" s="169">
        <v>12594.127135000001</v>
      </c>
      <c r="Q70" s="169">
        <v>0</v>
      </c>
      <c r="R70" s="169">
        <v>0</v>
      </c>
      <c r="S70" s="169">
        <v>0</v>
      </c>
      <c r="T70" s="169">
        <v>0</v>
      </c>
      <c r="U70" s="169">
        <v>0</v>
      </c>
      <c r="V70" s="169">
        <v>0</v>
      </c>
      <c r="W70" s="169">
        <v>149.09632400000001</v>
      </c>
      <c r="X70" s="169">
        <v>0</v>
      </c>
      <c r="Y70" s="169">
        <v>149.09632400000001</v>
      </c>
      <c r="Z70" s="169">
        <v>0</v>
      </c>
      <c r="AA70" s="169">
        <v>0</v>
      </c>
      <c r="AB70" s="169">
        <v>0</v>
      </c>
      <c r="AC70" s="170">
        <v>0.8110663433095312</v>
      </c>
      <c r="AD70" s="170">
        <v>0.99687499999999996</v>
      </c>
      <c r="AE70" s="170">
        <v>0.7978541105479886</v>
      </c>
      <c r="AF70" s="170" t="s">
        <v>362</v>
      </c>
      <c r="AG70" s="170" t="s">
        <v>362</v>
      </c>
      <c r="AH70" s="170" t="s">
        <v>362</v>
      </c>
      <c r="AI70" s="170" t="s">
        <v>362</v>
      </c>
      <c r="AJ70" s="170" t="s">
        <v>362</v>
      </c>
      <c r="AK70" s="170" t="s">
        <v>362</v>
      </c>
      <c r="AL70" s="170" t="s">
        <v>362</v>
      </c>
      <c r="AM70" s="170" t="s">
        <v>362</v>
      </c>
    </row>
    <row r="71" spans="1:39" x14ac:dyDescent="0.25">
      <c r="A71" s="166">
        <v>57</v>
      </c>
      <c r="B71" s="167" t="s">
        <v>242</v>
      </c>
      <c r="C71" s="162">
        <v>212789</v>
      </c>
      <c r="D71" s="168">
        <v>84788</v>
      </c>
      <c r="E71" s="168">
        <v>128001</v>
      </c>
      <c r="F71" s="168">
        <v>0</v>
      </c>
      <c r="G71" s="168">
        <v>0</v>
      </c>
      <c r="H71" s="168">
        <v>0</v>
      </c>
      <c r="I71" s="169"/>
      <c r="J71" s="168">
        <v>0</v>
      </c>
      <c r="K71" s="168">
        <v>0</v>
      </c>
      <c r="L71" s="168">
        <v>0</v>
      </c>
      <c r="M71" s="168">
        <v>0</v>
      </c>
      <c r="N71" s="169">
        <v>203260.635932</v>
      </c>
      <c r="O71" s="169">
        <v>57507.239514000001</v>
      </c>
      <c r="P71" s="169">
        <v>113966.839936</v>
      </c>
      <c r="Q71" s="169">
        <v>0</v>
      </c>
      <c r="R71" s="169">
        <v>0</v>
      </c>
      <c r="S71" s="169">
        <v>0</v>
      </c>
      <c r="T71" s="169">
        <v>0</v>
      </c>
      <c r="U71" s="169">
        <v>0</v>
      </c>
      <c r="V71" s="169">
        <v>0</v>
      </c>
      <c r="W71" s="169">
        <v>31786.556482</v>
      </c>
      <c r="X71" s="169">
        <v>27871.059000000001</v>
      </c>
      <c r="Y71" s="169">
        <v>3915.4974820000002</v>
      </c>
      <c r="Z71" s="169">
        <v>0</v>
      </c>
      <c r="AA71" s="169">
        <v>0</v>
      </c>
      <c r="AB71" s="169">
        <v>0</v>
      </c>
      <c r="AC71" s="170">
        <v>0.95522153838779267</v>
      </c>
      <c r="AD71" s="170">
        <v>0.67824738776713689</v>
      </c>
      <c r="AE71" s="170">
        <v>0.89035898107046041</v>
      </c>
      <c r="AF71" s="170" t="s">
        <v>362</v>
      </c>
      <c r="AG71" s="170" t="s">
        <v>362</v>
      </c>
      <c r="AH71" s="170" t="s">
        <v>362</v>
      </c>
      <c r="AI71" s="170" t="s">
        <v>362</v>
      </c>
      <c r="AJ71" s="170" t="s">
        <v>362</v>
      </c>
      <c r="AK71" s="170" t="s">
        <v>362</v>
      </c>
      <c r="AL71" s="170" t="s">
        <v>362</v>
      </c>
      <c r="AM71" s="170" t="s">
        <v>362</v>
      </c>
    </row>
    <row r="72" spans="1:39" ht="22.5" x14ac:dyDescent="0.25">
      <c r="A72" s="166">
        <v>58</v>
      </c>
      <c r="B72" s="167" t="s">
        <v>243</v>
      </c>
      <c r="C72" s="162">
        <v>416950</v>
      </c>
      <c r="D72" s="168">
        <v>40000</v>
      </c>
      <c r="E72" s="168">
        <v>376950</v>
      </c>
      <c r="F72" s="168">
        <v>0</v>
      </c>
      <c r="G72" s="168">
        <v>0</v>
      </c>
      <c r="H72" s="168">
        <v>0</v>
      </c>
      <c r="I72" s="169"/>
      <c r="J72" s="168">
        <v>0</v>
      </c>
      <c r="K72" s="168">
        <v>0</v>
      </c>
      <c r="L72" s="168">
        <v>0</v>
      </c>
      <c r="M72" s="168">
        <v>0</v>
      </c>
      <c r="N72" s="169">
        <v>331400.02664599998</v>
      </c>
      <c r="O72" s="169">
        <v>663.46199999999999</v>
      </c>
      <c r="P72" s="169">
        <v>264179.67110400001</v>
      </c>
      <c r="Q72" s="169">
        <v>0</v>
      </c>
      <c r="R72" s="169">
        <v>0</v>
      </c>
      <c r="S72" s="169">
        <v>0</v>
      </c>
      <c r="T72" s="169">
        <v>2133.8690000000001</v>
      </c>
      <c r="U72" s="169">
        <v>0</v>
      </c>
      <c r="V72" s="169">
        <v>2133.8690000000001</v>
      </c>
      <c r="W72" s="169">
        <v>64423.024541999999</v>
      </c>
      <c r="X72" s="169">
        <v>39260</v>
      </c>
      <c r="Y72" s="169">
        <v>25163.024541999999</v>
      </c>
      <c r="Z72" s="169">
        <v>0</v>
      </c>
      <c r="AA72" s="169">
        <v>0</v>
      </c>
      <c r="AB72" s="169">
        <v>0</v>
      </c>
      <c r="AC72" s="170">
        <v>0.79481958663149055</v>
      </c>
      <c r="AD72" s="170">
        <v>1.6586549999999999E-2</v>
      </c>
      <c r="AE72" s="170">
        <v>0.70083478207719863</v>
      </c>
      <c r="AF72" s="170" t="s">
        <v>362</v>
      </c>
      <c r="AG72" s="170" t="s">
        <v>362</v>
      </c>
      <c r="AH72" s="170" t="s">
        <v>362</v>
      </c>
      <c r="AI72" s="170" t="s">
        <v>362</v>
      </c>
      <c r="AJ72" s="170" t="s">
        <v>362</v>
      </c>
      <c r="AK72" s="170" t="s">
        <v>362</v>
      </c>
      <c r="AL72" s="170" t="s">
        <v>362</v>
      </c>
      <c r="AM72" s="170" t="s">
        <v>362</v>
      </c>
    </row>
    <row r="73" spans="1:39" x14ac:dyDescent="0.25">
      <c r="A73" s="166">
        <v>59</v>
      </c>
      <c r="B73" s="167" t="s">
        <v>406</v>
      </c>
      <c r="C73" s="162">
        <v>10775</v>
      </c>
      <c r="D73" s="168">
        <v>0</v>
      </c>
      <c r="E73" s="168">
        <v>10775</v>
      </c>
      <c r="F73" s="168">
        <v>0</v>
      </c>
      <c r="G73" s="168">
        <v>0</v>
      </c>
      <c r="H73" s="168">
        <v>0</v>
      </c>
      <c r="I73" s="169"/>
      <c r="J73" s="168">
        <v>0</v>
      </c>
      <c r="K73" s="168">
        <v>0</v>
      </c>
      <c r="L73" s="168">
        <v>0</v>
      </c>
      <c r="M73" s="168">
        <v>0</v>
      </c>
      <c r="N73" s="169">
        <v>7975.5670209999998</v>
      </c>
      <c r="O73" s="169">
        <v>0</v>
      </c>
      <c r="P73" s="169">
        <v>7972.1780289999997</v>
      </c>
      <c r="Q73" s="169">
        <v>0</v>
      </c>
      <c r="R73" s="169">
        <v>0</v>
      </c>
      <c r="S73" s="169">
        <v>0</v>
      </c>
      <c r="T73" s="169">
        <v>0</v>
      </c>
      <c r="U73" s="169">
        <v>0</v>
      </c>
      <c r="V73" s="169">
        <v>0</v>
      </c>
      <c r="W73" s="169">
        <v>3.388992</v>
      </c>
      <c r="X73" s="169">
        <v>0</v>
      </c>
      <c r="Y73" s="169">
        <v>3.388992</v>
      </c>
      <c r="Z73" s="169">
        <v>0</v>
      </c>
      <c r="AA73" s="169">
        <v>0</v>
      </c>
      <c r="AB73" s="169">
        <v>0</v>
      </c>
      <c r="AC73" s="170">
        <v>0.74019183489559159</v>
      </c>
      <c r="AD73" s="170" t="s">
        <v>362</v>
      </c>
      <c r="AE73" s="170">
        <v>0.73987731127610201</v>
      </c>
      <c r="AF73" s="170" t="s">
        <v>362</v>
      </c>
      <c r="AG73" s="170" t="s">
        <v>362</v>
      </c>
      <c r="AH73" s="170" t="s">
        <v>362</v>
      </c>
      <c r="AI73" s="170" t="s">
        <v>362</v>
      </c>
      <c r="AJ73" s="170" t="s">
        <v>362</v>
      </c>
      <c r="AK73" s="170" t="s">
        <v>362</v>
      </c>
      <c r="AL73" s="170" t="s">
        <v>362</v>
      </c>
      <c r="AM73" s="170" t="s">
        <v>362</v>
      </c>
    </row>
    <row r="74" spans="1:39" x14ac:dyDescent="0.25">
      <c r="A74" s="166">
        <v>60</v>
      </c>
      <c r="B74" s="167" t="s">
        <v>407</v>
      </c>
      <c r="C74" s="162">
        <v>68567</v>
      </c>
      <c r="D74" s="168">
        <v>0</v>
      </c>
      <c r="E74" s="168">
        <v>68567</v>
      </c>
      <c r="F74" s="168">
        <v>0</v>
      </c>
      <c r="G74" s="168">
        <v>0</v>
      </c>
      <c r="H74" s="168">
        <v>0</v>
      </c>
      <c r="I74" s="169"/>
      <c r="J74" s="168">
        <v>0</v>
      </c>
      <c r="K74" s="168">
        <v>0</v>
      </c>
      <c r="L74" s="168">
        <v>0</v>
      </c>
      <c r="M74" s="168">
        <v>0</v>
      </c>
      <c r="N74" s="169">
        <v>61430.730264999998</v>
      </c>
      <c r="O74" s="169">
        <v>0</v>
      </c>
      <c r="P74" s="169">
        <v>61301.471470999997</v>
      </c>
      <c r="Q74" s="169">
        <v>0</v>
      </c>
      <c r="R74" s="169">
        <v>0</v>
      </c>
      <c r="S74" s="169">
        <v>0</v>
      </c>
      <c r="T74" s="169">
        <v>0</v>
      </c>
      <c r="U74" s="169">
        <v>0</v>
      </c>
      <c r="V74" s="169">
        <v>0</v>
      </c>
      <c r="W74" s="169">
        <v>129.25879399999999</v>
      </c>
      <c r="X74" s="169">
        <v>0</v>
      </c>
      <c r="Y74" s="169">
        <v>129.25879399999999</v>
      </c>
      <c r="Z74" s="169">
        <v>0</v>
      </c>
      <c r="AA74" s="169">
        <v>0</v>
      </c>
      <c r="AB74" s="169">
        <v>0</v>
      </c>
      <c r="AC74" s="170">
        <v>0.89592267803753989</v>
      </c>
      <c r="AD74" s="170" t="s">
        <v>362</v>
      </c>
      <c r="AE74" s="170">
        <v>0.89403753220937177</v>
      </c>
      <c r="AF74" s="170" t="s">
        <v>362</v>
      </c>
      <c r="AG74" s="170" t="s">
        <v>362</v>
      </c>
      <c r="AH74" s="170" t="s">
        <v>362</v>
      </c>
      <c r="AI74" s="170" t="s">
        <v>362</v>
      </c>
      <c r="AJ74" s="170" t="s">
        <v>362</v>
      </c>
      <c r="AK74" s="170" t="s">
        <v>362</v>
      </c>
      <c r="AL74" s="170" t="s">
        <v>362</v>
      </c>
      <c r="AM74" s="170" t="s">
        <v>362</v>
      </c>
    </row>
    <row r="75" spans="1:39" ht="22.5" x14ac:dyDescent="0.25">
      <c r="A75" s="166">
        <v>61</v>
      </c>
      <c r="B75" s="167" t="s">
        <v>408</v>
      </c>
      <c r="C75" s="162">
        <v>272704.82329999999</v>
      </c>
      <c r="D75" s="168">
        <v>494</v>
      </c>
      <c r="E75" s="168">
        <v>272210.82329999999</v>
      </c>
      <c r="F75" s="168">
        <v>0</v>
      </c>
      <c r="G75" s="168">
        <v>0</v>
      </c>
      <c r="H75" s="168">
        <v>0</v>
      </c>
      <c r="I75" s="169"/>
      <c r="J75" s="168">
        <v>0</v>
      </c>
      <c r="K75" s="168">
        <v>0</v>
      </c>
      <c r="L75" s="168">
        <v>0</v>
      </c>
      <c r="M75" s="168">
        <v>0</v>
      </c>
      <c r="N75" s="169">
        <v>197690.357781</v>
      </c>
      <c r="O75" s="169">
        <v>492.529</v>
      </c>
      <c r="P75" s="169">
        <v>192795.13802799999</v>
      </c>
      <c r="Q75" s="169">
        <v>0</v>
      </c>
      <c r="R75" s="169">
        <v>0</v>
      </c>
      <c r="S75" s="169">
        <v>0</v>
      </c>
      <c r="T75" s="169">
        <v>137</v>
      </c>
      <c r="U75" s="169">
        <v>0</v>
      </c>
      <c r="V75" s="169">
        <v>137</v>
      </c>
      <c r="W75" s="169">
        <v>4265.6907529999999</v>
      </c>
      <c r="X75" s="169">
        <v>0</v>
      </c>
      <c r="Y75" s="169">
        <v>4265.6907529999999</v>
      </c>
      <c r="Z75" s="169">
        <v>0</v>
      </c>
      <c r="AA75" s="169">
        <v>0</v>
      </c>
      <c r="AB75" s="169">
        <v>0</v>
      </c>
      <c r="AC75" s="170">
        <v>0.72492431702802229</v>
      </c>
      <c r="AD75" s="170">
        <v>0.99702226720647769</v>
      </c>
      <c r="AE75" s="170">
        <v>0.7082566949056357</v>
      </c>
      <c r="AF75" s="170" t="s">
        <v>362</v>
      </c>
      <c r="AG75" s="170" t="s">
        <v>362</v>
      </c>
      <c r="AH75" s="170" t="s">
        <v>362</v>
      </c>
      <c r="AI75" s="170" t="s">
        <v>362</v>
      </c>
      <c r="AJ75" s="170" t="s">
        <v>362</v>
      </c>
      <c r="AK75" s="170" t="s">
        <v>362</v>
      </c>
      <c r="AL75" s="170" t="s">
        <v>362</v>
      </c>
      <c r="AM75" s="170" t="s">
        <v>362</v>
      </c>
    </row>
    <row r="76" spans="1:39" x14ac:dyDescent="0.25">
      <c r="A76" s="166">
        <v>62</v>
      </c>
      <c r="B76" s="167" t="s">
        <v>409</v>
      </c>
      <c r="C76" s="162">
        <v>23023</v>
      </c>
      <c r="D76" s="168">
        <v>0</v>
      </c>
      <c r="E76" s="168">
        <v>23023</v>
      </c>
      <c r="F76" s="168">
        <v>0</v>
      </c>
      <c r="G76" s="168">
        <v>0</v>
      </c>
      <c r="H76" s="168">
        <v>0</v>
      </c>
      <c r="I76" s="169"/>
      <c r="J76" s="168">
        <v>0</v>
      </c>
      <c r="K76" s="168">
        <v>0</v>
      </c>
      <c r="L76" s="168">
        <v>0</v>
      </c>
      <c r="M76" s="168">
        <v>0</v>
      </c>
      <c r="N76" s="169">
        <v>23264.958071999998</v>
      </c>
      <c r="O76" s="169">
        <v>0</v>
      </c>
      <c r="P76" s="169">
        <v>22917.156172999999</v>
      </c>
      <c r="Q76" s="169">
        <v>0</v>
      </c>
      <c r="R76" s="169">
        <v>0</v>
      </c>
      <c r="S76" s="169">
        <v>0</v>
      </c>
      <c r="T76" s="169">
        <v>0</v>
      </c>
      <c r="U76" s="169">
        <v>0</v>
      </c>
      <c r="V76" s="169">
        <v>0</v>
      </c>
      <c r="W76" s="169">
        <v>347.80189899999999</v>
      </c>
      <c r="X76" s="169">
        <v>0</v>
      </c>
      <c r="Y76" s="169">
        <v>347.80189899999999</v>
      </c>
      <c r="Z76" s="169">
        <v>0</v>
      </c>
      <c r="AA76" s="169">
        <v>0</v>
      </c>
      <c r="AB76" s="169">
        <v>0</v>
      </c>
      <c r="AC76" s="170">
        <v>1.0105094067671458</v>
      </c>
      <c r="AD76" s="170" t="s">
        <v>362</v>
      </c>
      <c r="AE76" s="170">
        <v>0.99540269178647434</v>
      </c>
      <c r="AF76" s="170" t="s">
        <v>362</v>
      </c>
      <c r="AG76" s="170" t="s">
        <v>362</v>
      </c>
      <c r="AH76" s="170" t="s">
        <v>362</v>
      </c>
      <c r="AI76" s="170" t="s">
        <v>362</v>
      </c>
      <c r="AJ76" s="170" t="s">
        <v>362</v>
      </c>
      <c r="AK76" s="170" t="s">
        <v>362</v>
      </c>
      <c r="AL76" s="170" t="s">
        <v>362</v>
      </c>
      <c r="AM76" s="170" t="s">
        <v>362</v>
      </c>
    </row>
    <row r="77" spans="1:39" ht="22.5" x14ac:dyDescent="0.25">
      <c r="A77" s="166">
        <v>63</v>
      </c>
      <c r="B77" s="167" t="s">
        <v>410</v>
      </c>
      <c r="C77" s="162">
        <v>352305.50949999999</v>
      </c>
      <c r="D77" s="168">
        <v>2227.5095000000001</v>
      </c>
      <c r="E77" s="168">
        <v>350078</v>
      </c>
      <c r="F77" s="168">
        <v>0</v>
      </c>
      <c r="G77" s="168">
        <v>0</v>
      </c>
      <c r="H77" s="168">
        <v>0</v>
      </c>
      <c r="I77" s="169"/>
      <c r="J77" s="168">
        <v>0</v>
      </c>
      <c r="K77" s="168">
        <v>0</v>
      </c>
      <c r="L77" s="168">
        <v>0</v>
      </c>
      <c r="M77" s="168">
        <v>0</v>
      </c>
      <c r="N77" s="169">
        <v>234102.194299</v>
      </c>
      <c r="O77" s="169">
        <v>617.20650000000001</v>
      </c>
      <c r="P77" s="169">
        <v>190140.775024</v>
      </c>
      <c r="Q77" s="169">
        <v>0</v>
      </c>
      <c r="R77" s="169">
        <v>0</v>
      </c>
      <c r="S77" s="169">
        <v>0</v>
      </c>
      <c r="T77" s="169">
        <v>0</v>
      </c>
      <c r="U77" s="169">
        <v>0</v>
      </c>
      <c r="V77" s="169">
        <v>0</v>
      </c>
      <c r="W77" s="169">
        <v>43344.212775</v>
      </c>
      <c r="X77" s="169">
        <v>0</v>
      </c>
      <c r="Y77" s="169">
        <v>43344.212775</v>
      </c>
      <c r="Z77" s="169">
        <v>0</v>
      </c>
      <c r="AA77" s="169">
        <v>0</v>
      </c>
      <c r="AB77" s="169">
        <v>0</v>
      </c>
      <c r="AC77" s="170">
        <v>0.66448632787844608</v>
      </c>
      <c r="AD77" s="170">
        <v>0.2770836667587725</v>
      </c>
      <c r="AE77" s="170">
        <v>0.54313831495838072</v>
      </c>
      <c r="AF77" s="170" t="s">
        <v>362</v>
      </c>
      <c r="AG77" s="170" t="s">
        <v>362</v>
      </c>
      <c r="AH77" s="170" t="s">
        <v>362</v>
      </c>
      <c r="AI77" s="170" t="s">
        <v>362</v>
      </c>
      <c r="AJ77" s="170" t="s">
        <v>362</v>
      </c>
      <c r="AK77" s="170" t="s">
        <v>362</v>
      </c>
      <c r="AL77" s="170" t="s">
        <v>362</v>
      </c>
      <c r="AM77" s="170" t="s">
        <v>362</v>
      </c>
    </row>
    <row r="78" spans="1:39" ht="22.5" x14ac:dyDescent="0.25">
      <c r="A78" s="166">
        <v>64</v>
      </c>
      <c r="B78" s="167" t="s">
        <v>244</v>
      </c>
      <c r="C78" s="162">
        <v>33906</v>
      </c>
      <c r="D78" s="168">
        <v>650</v>
      </c>
      <c r="E78" s="168">
        <v>33256</v>
      </c>
      <c r="F78" s="168">
        <v>0</v>
      </c>
      <c r="G78" s="168">
        <v>0</v>
      </c>
      <c r="H78" s="168">
        <v>0</v>
      </c>
      <c r="I78" s="169"/>
      <c r="J78" s="168">
        <v>0</v>
      </c>
      <c r="K78" s="168">
        <v>0</v>
      </c>
      <c r="L78" s="168">
        <v>0</v>
      </c>
      <c r="M78" s="168">
        <v>0</v>
      </c>
      <c r="N78" s="169">
        <v>21527.143031</v>
      </c>
      <c r="O78" s="169">
        <v>413.17200000000003</v>
      </c>
      <c r="P78" s="169">
        <v>18552.748335</v>
      </c>
      <c r="Q78" s="169">
        <v>0</v>
      </c>
      <c r="R78" s="169">
        <v>0</v>
      </c>
      <c r="S78" s="169">
        <v>0</v>
      </c>
      <c r="T78" s="169">
        <v>0</v>
      </c>
      <c r="U78" s="169">
        <v>0</v>
      </c>
      <c r="V78" s="169">
        <v>0</v>
      </c>
      <c r="W78" s="169">
        <v>2561.2226959999998</v>
      </c>
      <c r="X78" s="169">
        <v>85.253699999999995</v>
      </c>
      <c r="Y78" s="169">
        <v>2475.9689960000001</v>
      </c>
      <c r="Z78" s="169">
        <v>0</v>
      </c>
      <c r="AA78" s="169">
        <v>0</v>
      </c>
      <c r="AB78" s="169">
        <v>0</v>
      </c>
      <c r="AC78" s="170">
        <v>0.6349065956172949</v>
      </c>
      <c r="AD78" s="170">
        <v>0.63564923076923086</v>
      </c>
      <c r="AE78" s="170">
        <v>0.55787672404979549</v>
      </c>
      <c r="AF78" s="170" t="s">
        <v>362</v>
      </c>
      <c r="AG78" s="170" t="s">
        <v>362</v>
      </c>
      <c r="AH78" s="170" t="s">
        <v>362</v>
      </c>
      <c r="AI78" s="170" t="s">
        <v>362</v>
      </c>
      <c r="AJ78" s="170" t="s">
        <v>362</v>
      </c>
      <c r="AK78" s="170" t="s">
        <v>362</v>
      </c>
      <c r="AL78" s="170" t="s">
        <v>362</v>
      </c>
      <c r="AM78" s="170" t="s">
        <v>362</v>
      </c>
    </row>
    <row r="79" spans="1:39" x14ac:dyDescent="0.25">
      <c r="A79" s="166">
        <v>65</v>
      </c>
      <c r="B79" s="167" t="s">
        <v>411</v>
      </c>
      <c r="C79" s="162">
        <v>19527.63</v>
      </c>
      <c r="D79" s="168">
        <v>67.63</v>
      </c>
      <c r="E79" s="168">
        <v>19460</v>
      </c>
      <c r="F79" s="168">
        <v>0</v>
      </c>
      <c r="G79" s="168">
        <v>0</v>
      </c>
      <c r="H79" s="168">
        <v>0</v>
      </c>
      <c r="I79" s="169"/>
      <c r="J79" s="168">
        <v>0</v>
      </c>
      <c r="K79" s="168">
        <v>0</v>
      </c>
      <c r="L79" s="168">
        <v>0</v>
      </c>
      <c r="M79" s="168">
        <v>0</v>
      </c>
      <c r="N79" s="169">
        <v>15463.619925999999</v>
      </c>
      <c r="O79" s="169">
        <v>67.63</v>
      </c>
      <c r="P79" s="169">
        <v>15212.475628</v>
      </c>
      <c r="Q79" s="169">
        <v>0</v>
      </c>
      <c r="R79" s="169">
        <v>0</v>
      </c>
      <c r="S79" s="169">
        <v>0</v>
      </c>
      <c r="T79" s="169">
        <v>0</v>
      </c>
      <c r="U79" s="169">
        <v>0</v>
      </c>
      <c r="V79" s="169">
        <v>0</v>
      </c>
      <c r="W79" s="169">
        <v>183.514298</v>
      </c>
      <c r="X79" s="169">
        <v>0</v>
      </c>
      <c r="Y79" s="169">
        <v>183.514298</v>
      </c>
      <c r="Z79" s="169">
        <v>0</v>
      </c>
      <c r="AA79" s="169">
        <v>0</v>
      </c>
      <c r="AB79" s="169">
        <v>0</v>
      </c>
      <c r="AC79" s="170">
        <v>0.79188411117990243</v>
      </c>
      <c r="AD79" s="170">
        <v>1</v>
      </c>
      <c r="AE79" s="170">
        <v>0.78173050503597119</v>
      </c>
      <c r="AF79" s="170" t="s">
        <v>362</v>
      </c>
      <c r="AG79" s="170" t="s">
        <v>362</v>
      </c>
      <c r="AH79" s="170" t="s">
        <v>362</v>
      </c>
      <c r="AI79" s="170" t="s">
        <v>362</v>
      </c>
      <c r="AJ79" s="170" t="s">
        <v>362</v>
      </c>
      <c r="AK79" s="170" t="s">
        <v>362</v>
      </c>
      <c r="AL79" s="170" t="s">
        <v>362</v>
      </c>
      <c r="AM79" s="170" t="s">
        <v>362</v>
      </c>
    </row>
    <row r="80" spans="1:39" ht="22.5" x14ac:dyDescent="0.25">
      <c r="A80" s="166">
        <v>66</v>
      </c>
      <c r="B80" s="167" t="s">
        <v>412</v>
      </c>
      <c r="C80" s="162">
        <v>229762</v>
      </c>
      <c r="D80" s="168">
        <v>0</v>
      </c>
      <c r="E80" s="168">
        <v>229762</v>
      </c>
      <c r="F80" s="168">
        <v>0</v>
      </c>
      <c r="G80" s="168">
        <v>0</v>
      </c>
      <c r="H80" s="168">
        <v>0</v>
      </c>
      <c r="I80" s="169"/>
      <c r="J80" s="168">
        <v>0</v>
      </c>
      <c r="K80" s="168">
        <v>0</v>
      </c>
      <c r="L80" s="168">
        <v>0</v>
      </c>
      <c r="M80" s="168">
        <v>0</v>
      </c>
      <c r="N80" s="169">
        <v>208636.593245</v>
      </c>
      <c r="O80" s="169">
        <v>0</v>
      </c>
      <c r="P80" s="169">
        <v>190195.203737</v>
      </c>
      <c r="Q80" s="169">
        <v>0</v>
      </c>
      <c r="R80" s="169">
        <v>0</v>
      </c>
      <c r="S80" s="169">
        <v>0</v>
      </c>
      <c r="T80" s="169">
        <v>164.00548000000001</v>
      </c>
      <c r="U80" s="169">
        <v>0</v>
      </c>
      <c r="V80" s="169">
        <v>164.00548000000001</v>
      </c>
      <c r="W80" s="169">
        <v>18277.384028</v>
      </c>
      <c r="X80" s="169">
        <v>0</v>
      </c>
      <c r="Y80" s="169">
        <v>18277.384028</v>
      </c>
      <c r="Z80" s="169">
        <v>0</v>
      </c>
      <c r="AA80" s="169">
        <v>0</v>
      </c>
      <c r="AB80" s="169">
        <v>0</v>
      </c>
      <c r="AC80" s="170">
        <v>0.90805526259781855</v>
      </c>
      <c r="AD80" s="170" t="s">
        <v>362</v>
      </c>
      <c r="AE80" s="170">
        <v>0.82779225344922136</v>
      </c>
      <c r="AF80" s="170" t="s">
        <v>362</v>
      </c>
      <c r="AG80" s="170" t="s">
        <v>362</v>
      </c>
      <c r="AH80" s="170" t="s">
        <v>362</v>
      </c>
      <c r="AI80" s="170" t="s">
        <v>362</v>
      </c>
      <c r="AJ80" s="170" t="s">
        <v>362</v>
      </c>
      <c r="AK80" s="170" t="s">
        <v>362</v>
      </c>
      <c r="AL80" s="170" t="s">
        <v>362</v>
      </c>
      <c r="AM80" s="170" t="s">
        <v>362</v>
      </c>
    </row>
    <row r="81" spans="1:39" x14ac:dyDescent="0.25">
      <c r="A81" s="166">
        <v>67</v>
      </c>
      <c r="B81" s="167" t="s">
        <v>413</v>
      </c>
      <c r="C81" s="162">
        <v>14366</v>
      </c>
      <c r="D81" s="168">
        <v>0</v>
      </c>
      <c r="E81" s="168">
        <v>14366</v>
      </c>
      <c r="F81" s="168">
        <v>0</v>
      </c>
      <c r="G81" s="168">
        <v>0</v>
      </c>
      <c r="H81" s="168">
        <v>0</v>
      </c>
      <c r="I81" s="169"/>
      <c r="J81" s="168">
        <v>0</v>
      </c>
      <c r="K81" s="168">
        <v>0</v>
      </c>
      <c r="L81" s="168">
        <v>0</v>
      </c>
      <c r="M81" s="168">
        <v>0</v>
      </c>
      <c r="N81" s="169">
        <v>11417.230783000001</v>
      </c>
      <c r="O81" s="169">
        <v>0</v>
      </c>
      <c r="P81" s="169">
        <v>11020.097829</v>
      </c>
      <c r="Q81" s="169">
        <v>0</v>
      </c>
      <c r="R81" s="169">
        <v>0</v>
      </c>
      <c r="S81" s="169">
        <v>0</v>
      </c>
      <c r="T81" s="169">
        <v>0</v>
      </c>
      <c r="U81" s="169">
        <v>0</v>
      </c>
      <c r="V81" s="169">
        <v>0</v>
      </c>
      <c r="W81" s="169">
        <v>397.13295399999998</v>
      </c>
      <c r="X81" s="169">
        <v>0</v>
      </c>
      <c r="Y81" s="169">
        <v>397.13295399999998</v>
      </c>
      <c r="Z81" s="169">
        <v>0</v>
      </c>
      <c r="AA81" s="169">
        <v>0</v>
      </c>
      <c r="AB81" s="169">
        <v>0</v>
      </c>
      <c r="AC81" s="170">
        <v>0.79473971759710438</v>
      </c>
      <c r="AD81" s="170" t="s">
        <v>362</v>
      </c>
      <c r="AE81" s="170">
        <v>0.7670957698037032</v>
      </c>
      <c r="AF81" s="170" t="s">
        <v>362</v>
      </c>
      <c r="AG81" s="170" t="s">
        <v>362</v>
      </c>
      <c r="AH81" s="170" t="s">
        <v>362</v>
      </c>
      <c r="AI81" s="170" t="s">
        <v>362</v>
      </c>
      <c r="AJ81" s="170" t="s">
        <v>362</v>
      </c>
      <c r="AK81" s="170" t="s">
        <v>362</v>
      </c>
      <c r="AL81" s="170" t="s">
        <v>362</v>
      </c>
      <c r="AM81" s="170" t="s">
        <v>362</v>
      </c>
    </row>
    <row r="82" spans="1:39" x14ac:dyDescent="0.25">
      <c r="A82" s="166">
        <v>68</v>
      </c>
      <c r="B82" s="167" t="s">
        <v>414</v>
      </c>
      <c r="C82" s="162">
        <v>1062562.868</v>
      </c>
      <c r="D82" s="168">
        <v>239777.86799999999</v>
      </c>
      <c r="E82" s="168">
        <v>822785</v>
      </c>
      <c r="F82" s="168">
        <v>0</v>
      </c>
      <c r="G82" s="168">
        <v>0</v>
      </c>
      <c r="H82" s="168">
        <v>0</v>
      </c>
      <c r="I82" s="169"/>
      <c r="J82" s="168">
        <v>0</v>
      </c>
      <c r="K82" s="168">
        <v>0</v>
      </c>
      <c r="L82" s="168">
        <v>0</v>
      </c>
      <c r="M82" s="168">
        <v>0</v>
      </c>
      <c r="N82" s="169">
        <v>909839.23248200002</v>
      </c>
      <c r="O82" s="169">
        <v>221975.27502999999</v>
      </c>
      <c r="P82" s="169">
        <v>655350.765533</v>
      </c>
      <c r="Q82" s="169">
        <v>0</v>
      </c>
      <c r="R82" s="169">
        <v>0</v>
      </c>
      <c r="S82" s="169">
        <v>0</v>
      </c>
      <c r="T82" s="169">
        <v>486.81715000000003</v>
      </c>
      <c r="U82" s="169">
        <v>0</v>
      </c>
      <c r="V82" s="169">
        <v>486.81715000000003</v>
      </c>
      <c r="W82" s="169">
        <v>32026.374768999998</v>
      </c>
      <c r="X82" s="169">
        <v>5054.2120000000004</v>
      </c>
      <c r="Y82" s="169">
        <v>26972.162768999999</v>
      </c>
      <c r="Z82" s="169">
        <v>0</v>
      </c>
      <c r="AA82" s="169">
        <v>0</v>
      </c>
      <c r="AB82" s="169">
        <v>0</v>
      </c>
      <c r="AC82" s="170">
        <v>0.8562686123170643</v>
      </c>
      <c r="AD82" s="170">
        <v>0.9257538107311889</v>
      </c>
      <c r="AE82" s="170">
        <v>0.79650305430094126</v>
      </c>
      <c r="AF82" s="170" t="s">
        <v>362</v>
      </c>
      <c r="AG82" s="170" t="s">
        <v>362</v>
      </c>
      <c r="AH82" s="170" t="s">
        <v>362</v>
      </c>
      <c r="AI82" s="170" t="s">
        <v>362</v>
      </c>
      <c r="AJ82" s="170" t="s">
        <v>362</v>
      </c>
      <c r="AK82" s="170" t="s">
        <v>362</v>
      </c>
      <c r="AL82" s="170" t="s">
        <v>362</v>
      </c>
      <c r="AM82" s="170" t="s">
        <v>362</v>
      </c>
    </row>
    <row r="83" spans="1:39" x14ac:dyDescent="0.25">
      <c r="A83" s="166">
        <v>69</v>
      </c>
      <c r="B83" s="167" t="s">
        <v>415</v>
      </c>
      <c r="C83" s="162">
        <v>200</v>
      </c>
      <c r="D83" s="168">
        <v>0</v>
      </c>
      <c r="E83" s="168">
        <v>200</v>
      </c>
      <c r="F83" s="168">
        <v>0</v>
      </c>
      <c r="G83" s="168">
        <v>0</v>
      </c>
      <c r="H83" s="168">
        <v>0</v>
      </c>
      <c r="I83" s="169"/>
      <c r="J83" s="168">
        <v>0</v>
      </c>
      <c r="K83" s="168">
        <v>0</v>
      </c>
      <c r="L83" s="168">
        <v>0</v>
      </c>
      <c r="M83" s="168">
        <v>0</v>
      </c>
      <c r="N83" s="169">
        <v>200</v>
      </c>
      <c r="O83" s="169">
        <v>0</v>
      </c>
      <c r="P83" s="169">
        <v>200</v>
      </c>
      <c r="Q83" s="169">
        <v>0</v>
      </c>
      <c r="R83" s="169">
        <v>0</v>
      </c>
      <c r="S83" s="169">
        <v>0</v>
      </c>
      <c r="T83" s="169">
        <v>0</v>
      </c>
      <c r="U83" s="169">
        <v>0</v>
      </c>
      <c r="V83" s="169">
        <v>0</v>
      </c>
      <c r="W83" s="169">
        <v>0</v>
      </c>
      <c r="X83" s="169">
        <v>0</v>
      </c>
      <c r="Y83" s="169">
        <v>0</v>
      </c>
      <c r="Z83" s="169">
        <v>0</v>
      </c>
      <c r="AA83" s="169">
        <v>0</v>
      </c>
      <c r="AB83" s="169">
        <v>0</v>
      </c>
      <c r="AC83" s="170">
        <v>1</v>
      </c>
      <c r="AD83" s="170" t="s">
        <v>362</v>
      </c>
      <c r="AE83" s="170">
        <v>1</v>
      </c>
      <c r="AF83" s="170" t="s">
        <v>362</v>
      </c>
      <c r="AG83" s="170" t="s">
        <v>362</v>
      </c>
      <c r="AH83" s="170" t="s">
        <v>362</v>
      </c>
      <c r="AI83" s="170" t="s">
        <v>362</v>
      </c>
      <c r="AJ83" s="170" t="s">
        <v>362</v>
      </c>
      <c r="AK83" s="170" t="s">
        <v>362</v>
      </c>
      <c r="AL83" s="170" t="s">
        <v>362</v>
      </c>
      <c r="AM83" s="170" t="s">
        <v>362</v>
      </c>
    </row>
    <row r="84" spans="1:39" x14ac:dyDescent="0.25">
      <c r="A84" s="166">
        <v>70</v>
      </c>
      <c r="B84" s="167" t="s">
        <v>234</v>
      </c>
      <c r="C84" s="162">
        <v>100</v>
      </c>
      <c r="D84" s="168">
        <v>0</v>
      </c>
      <c r="E84" s="168">
        <v>100</v>
      </c>
      <c r="F84" s="168">
        <v>0</v>
      </c>
      <c r="G84" s="168">
        <v>0</v>
      </c>
      <c r="H84" s="168">
        <v>0</v>
      </c>
      <c r="I84" s="169"/>
      <c r="J84" s="168">
        <v>0</v>
      </c>
      <c r="K84" s="168">
        <v>0</v>
      </c>
      <c r="L84" s="168">
        <v>0</v>
      </c>
      <c r="M84" s="168">
        <v>0</v>
      </c>
      <c r="N84" s="169">
        <v>100</v>
      </c>
      <c r="O84" s="169">
        <v>0</v>
      </c>
      <c r="P84" s="169">
        <v>100</v>
      </c>
      <c r="Q84" s="169">
        <v>0</v>
      </c>
      <c r="R84" s="169">
        <v>0</v>
      </c>
      <c r="S84" s="169">
        <v>0</v>
      </c>
      <c r="T84" s="169">
        <v>0</v>
      </c>
      <c r="U84" s="169">
        <v>0</v>
      </c>
      <c r="V84" s="169">
        <v>0</v>
      </c>
      <c r="W84" s="169">
        <v>0</v>
      </c>
      <c r="X84" s="169">
        <v>0</v>
      </c>
      <c r="Y84" s="169">
        <v>0</v>
      </c>
      <c r="Z84" s="169">
        <v>0</v>
      </c>
      <c r="AA84" s="169">
        <v>0</v>
      </c>
      <c r="AB84" s="169">
        <v>0</v>
      </c>
      <c r="AC84" s="170">
        <v>1</v>
      </c>
      <c r="AD84" s="170" t="s">
        <v>362</v>
      </c>
      <c r="AE84" s="170">
        <v>1</v>
      </c>
      <c r="AF84" s="170" t="s">
        <v>362</v>
      </c>
      <c r="AG84" s="170" t="s">
        <v>362</v>
      </c>
      <c r="AH84" s="170" t="s">
        <v>362</v>
      </c>
      <c r="AI84" s="170" t="s">
        <v>362</v>
      </c>
      <c r="AJ84" s="170" t="s">
        <v>362</v>
      </c>
      <c r="AK84" s="170" t="s">
        <v>362</v>
      </c>
      <c r="AL84" s="170" t="s">
        <v>362</v>
      </c>
      <c r="AM84" s="170" t="s">
        <v>362</v>
      </c>
    </row>
    <row r="85" spans="1:39" x14ac:dyDescent="0.25">
      <c r="A85" s="166">
        <v>71</v>
      </c>
      <c r="B85" s="167" t="s">
        <v>416</v>
      </c>
      <c r="C85" s="162">
        <v>2000</v>
      </c>
      <c r="D85" s="168">
        <v>0</v>
      </c>
      <c r="E85" s="168">
        <v>2000</v>
      </c>
      <c r="F85" s="168">
        <v>0</v>
      </c>
      <c r="G85" s="168">
        <v>0</v>
      </c>
      <c r="H85" s="168">
        <v>0</v>
      </c>
      <c r="I85" s="169"/>
      <c r="J85" s="168">
        <v>0</v>
      </c>
      <c r="K85" s="168">
        <v>0</v>
      </c>
      <c r="L85" s="168">
        <v>0</v>
      </c>
      <c r="M85" s="168">
        <v>0</v>
      </c>
      <c r="N85" s="169">
        <v>2000</v>
      </c>
      <c r="O85" s="169">
        <v>0</v>
      </c>
      <c r="P85" s="169">
        <v>2000</v>
      </c>
      <c r="Q85" s="169">
        <v>0</v>
      </c>
      <c r="R85" s="169">
        <v>0</v>
      </c>
      <c r="S85" s="169">
        <v>0</v>
      </c>
      <c r="T85" s="169">
        <v>0</v>
      </c>
      <c r="U85" s="169">
        <v>0</v>
      </c>
      <c r="V85" s="169">
        <v>0</v>
      </c>
      <c r="W85" s="169">
        <v>0</v>
      </c>
      <c r="X85" s="169">
        <v>0</v>
      </c>
      <c r="Y85" s="169">
        <v>0</v>
      </c>
      <c r="Z85" s="169">
        <v>0</v>
      </c>
      <c r="AA85" s="169">
        <v>0</v>
      </c>
      <c r="AB85" s="169">
        <v>0</v>
      </c>
      <c r="AC85" s="170">
        <v>1</v>
      </c>
      <c r="AD85" s="170" t="s">
        <v>362</v>
      </c>
      <c r="AE85" s="170">
        <v>1</v>
      </c>
      <c r="AF85" s="170" t="s">
        <v>362</v>
      </c>
      <c r="AG85" s="170" t="s">
        <v>362</v>
      </c>
      <c r="AH85" s="170" t="s">
        <v>362</v>
      </c>
      <c r="AI85" s="170" t="s">
        <v>362</v>
      </c>
      <c r="AJ85" s="170" t="s">
        <v>362</v>
      </c>
      <c r="AK85" s="170" t="s">
        <v>362</v>
      </c>
      <c r="AL85" s="170" t="s">
        <v>362</v>
      </c>
      <c r="AM85" s="170" t="s">
        <v>362</v>
      </c>
    </row>
    <row r="86" spans="1:39" x14ac:dyDescent="0.25">
      <c r="A86" s="166">
        <v>72</v>
      </c>
      <c r="B86" s="167" t="s">
        <v>417</v>
      </c>
      <c r="C86" s="162">
        <v>21994</v>
      </c>
      <c r="D86" s="168">
        <v>0</v>
      </c>
      <c r="E86" s="168">
        <v>21994</v>
      </c>
      <c r="F86" s="168">
        <v>0</v>
      </c>
      <c r="G86" s="168">
        <v>0</v>
      </c>
      <c r="H86" s="168">
        <v>0</v>
      </c>
      <c r="I86" s="169"/>
      <c r="J86" s="168">
        <v>0</v>
      </c>
      <c r="K86" s="168">
        <v>0</v>
      </c>
      <c r="L86" s="168">
        <v>0</v>
      </c>
      <c r="M86" s="168">
        <v>0</v>
      </c>
      <c r="N86" s="169">
        <v>20181.628465000002</v>
      </c>
      <c r="O86" s="169">
        <v>0</v>
      </c>
      <c r="P86" s="169">
        <v>8654.2630000000008</v>
      </c>
      <c r="Q86" s="169">
        <v>0</v>
      </c>
      <c r="R86" s="169">
        <v>0</v>
      </c>
      <c r="S86" s="169">
        <v>0</v>
      </c>
      <c r="T86" s="169">
        <v>0</v>
      </c>
      <c r="U86" s="169">
        <v>0</v>
      </c>
      <c r="V86" s="169">
        <v>0</v>
      </c>
      <c r="W86" s="169">
        <v>11527.365465000001</v>
      </c>
      <c r="X86" s="169">
        <v>0</v>
      </c>
      <c r="Y86" s="169">
        <v>11527.365465000001</v>
      </c>
      <c r="Z86" s="169">
        <v>0</v>
      </c>
      <c r="AA86" s="169">
        <v>0</v>
      </c>
      <c r="AB86" s="169">
        <v>0</v>
      </c>
      <c r="AC86" s="170">
        <v>0.9175970021369465</v>
      </c>
      <c r="AD86" s="170" t="s">
        <v>362</v>
      </c>
      <c r="AE86" s="170">
        <v>0.39348290442848055</v>
      </c>
      <c r="AF86" s="170" t="s">
        <v>362</v>
      </c>
      <c r="AG86" s="170" t="s">
        <v>362</v>
      </c>
      <c r="AH86" s="170" t="s">
        <v>362</v>
      </c>
      <c r="AI86" s="170" t="s">
        <v>362</v>
      </c>
      <c r="AJ86" s="170" t="s">
        <v>362</v>
      </c>
      <c r="AK86" s="170" t="s">
        <v>362</v>
      </c>
      <c r="AL86" s="170" t="s">
        <v>362</v>
      </c>
      <c r="AM86" s="170" t="s">
        <v>362</v>
      </c>
    </row>
    <row r="87" spans="1:39" x14ac:dyDescent="0.25">
      <c r="A87" s="166">
        <v>73</v>
      </c>
      <c r="B87" s="167" t="s">
        <v>245</v>
      </c>
      <c r="C87" s="162">
        <v>26844</v>
      </c>
      <c r="D87" s="168">
        <v>7000</v>
      </c>
      <c r="E87" s="168">
        <v>19844</v>
      </c>
      <c r="F87" s="168">
        <v>0</v>
      </c>
      <c r="G87" s="168">
        <v>0</v>
      </c>
      <c r="H87" s="168">
        <v>0</v>
      </c>
      <c r="I87" s="169"/>
      <c r="J87" s="168">
        <v>0</v>
      </c>
      <c r="K87" s="168">
        <v>0</v>
      </c>
      <c r="L87" s="168">
        <v>0</v>
      </c>
      <c r="M87" s="168">
        <v>0</v>
      </c>
      <c r="N87" s="169">
        <v>22948.738398000001</v>
      </c>
      <c r="O87" s="169">
        <v>1199.624</v>
      </c>
      <c r="P87" s="169">
        <v>15374.199376</v>
      </c>
      <c r="Q87" s="169">
        <v>0</v>
      </c>
      <c r="R87" s="169">
        <v>0</v>
      </c>
      <c r="S87" s="169">
        <v>0</v>
      </c>
      <c r="T87" s="169">
        <v>0</v>
      </c>
      <c r="U87" s="169">
        <v>0</v>
      </c>
      <c r="V87" s="169">
        <v>0</v>
      </c>
      <c r="W87" s="169">
        <v>6374.9150220000001</v>
      </c>
      <c r="X87" s="169">
        <v>5791.7929999999997</v>
      </c>
      <c r="Y87" s="169">
        <v>583.12202200000002</v>
      </c>
      <c r="Z87" s="169">
        <v>0</v>
      </c>
      <c r="AA87" s="169">
        <v>0</v>
      </c>
      <c r="AB87" s="169">
        <v>0</v>
      </c>
      <c r="AC87" s="170">
        <v>0.85489265377738044</v>
      </c>
      <c r="AD87" s="170">
        <v>0.17137485714285713</v>
      </c>
      <c r="AE87" s="170">
        <v>0.7747530425317477</v>
      </c>
      <c r="AF87" s="170" t="s">
        <v>362</v>
      </c>
      <c r="AG87" s="170" t="s">
        <v>362</v>
      </c>
      <c r="AH87" s="170" t="s">
        <v>362</v>
      </c>
      <c r="AI87" s="170" t="s">
        <v>362</v>
      </c>
      <c r="AJ87" s="170" t="s">
        <v>362</v>
      </c>
      <c r="AK87" s="170" t="s">
        <v>362</v>
      </c>
      <c r="AL87" s="170" t="s">
        <v>362</v>
      </c>
      <c r="AM87" s="170" t="s">
        <v>362</v>
      </c>
    </row>
    <row r="88" spans="1:39" ht="22.5" x14ac:dyDescent="0.25">
      <c r="A88" s="166">
        <v>74</v>
      </c>
      <c r="B88" s="167" t="s">
        <v>418</v>
      </c>
      <c r="C88" s="162">
        <v>120</v>
      </c>
      <c r="D88" s="168">
        <v>0</v>
      </c>
      <c r="E88" s="168">
        <v>120</v>
      </c>
      <c r="F88" s="168">
        <v>0</v>
      </c>
      <c r="G88" s="168">
        <v>0</v>
      </c>
      <c r="H88" s="168">
        <v>0</v>
      </c>
      <c r="I88" s="169"/>
      <c r="J88" s="168">
        <v>0</v>
      </c>
      <c r="K88" s="168">
        <v>0</v>
      </c>
      <c r="L88" s="168">
        <v>0</v>
      </c>
      <c r="M88" s="168">
        <v>0</v>
      </c>
      <c r="N88" s="169">
        <v>120</v>
      </c>
      <c r="O88" s="169">
        <v>0</v>
      </c>
      <c r="P88" s="169">
        <v>120</v>
      </c>
      <c r="Q88" s="169">
        <v>0</v>
      </c>
      <c r="R88" s="169">
        <v>0</v>
      </c>
      <c r="S88" s="169">
        <v>0</v>
      </c>
      <c r="T88" s="169">
        <v>0</v>
      </c>
      <c r="U88" s="169">
        <v>0</v>
      </c>
      <c r="V88" s="169">
        <v>0</v>
      </c>
      <c r="W88" s="169">
        <v>0</v>
      </c>
      <c r="X88" s="169">
        <v>0</v>
      </c>
      <c r="Y88" s="169">
        <v>0</v>
      </c>
      <c r="Z88" s="169">
        <v>0</v>
      </c>
      <c r="AA88" s="169">
        <v>0</v>
      </c>
      <c r="AB88" s="169">
        <v>0</v>
      </c>
      <c r="AC88" s="170">
        <v>1</v>
      </c>
      <c r="AD88" s="170" t="s">
        <v>362</v>
      </c>
      <c r="AE88" s="170">
        <v>1</v>
      </c>
      <c r="AF88" s="170" t="s">
        <v>362</v>
      </c>
      <c r="AG88" s="170" t="s">
        <v>362</v>
      </c>
      <c r="AH88" s="170" t="s">
        <v>362</v>
      </c>
      <c r="AI88" s="170" t="s">
        <v>362</v>
      </c>
      <c r="AJ88" s="170" t="s">
        <v>362</v>
      </c>
      <c r="AK88" s="170" t="s">
        <v>362</v>
      </c>
      <c r="AL88" s="170" t="s">
        <v>362</v>
      </c>
      <c r="AM88" s="170" t="s">
        <v>362</v>
      </c>
    </row>
    <row r="89" spans="1:39" ht="22.5" x14ac:dyDescent="0.25">
      <c r="A89" s="166">
        <v>75</v>
      </c>
      <c r="B89" s="167" t="s">
        <v>419</v>
      </c>
      <c r="C89" s="162">
        <v>27157</v>
      </c>
      <c r="D89" s="168">
        <v>0</v>
      </c>
      <c r="E89" s="168">
        <v>27157</v>
      </c>
      <c r="F89" s="168">
        <v>0</v>
      </c>
      <c r="G89" s="168">
        <v>0</v>
      </c>
      <c r="H89" s="168">
        <v>0</v>
      </c>
      <c r="I89" s="169"/>
      <c r="J89" s="168">
        <v>0</v>
      </c>
      <c r="K89" s="168">
        <v>0</v>
      </c>
      <c r="L89" s="168">
        <v>0</v>
      </c>
      <c r="M89" s="168">
        <v>0</v>
      </c>
      <c r="N89" s="169">
        <v>10117.633152</v>
      </c>
      <c r="O89" s="169">
        <v>0</v>
      </c>
      <c r="P89" s="169">
        <v>10117.633152</v>
      </c>
      <c r="Q89" s="169">
        <v>0</v>
      </c>
      <c r="R89" s="169">
        <v>0</v>
      </c>
      <c r="S89" s="169">
        <v>0</v>
      </c>
      <c r="T89" s="169">
        <v>0</v>
      </c>
      <c r="U89" s="169">
        <v>0</v>
      </c>
      <c r="V89" s="169">
        <v>0</v>
      </c>
      <c r="W89" s="169">
        <v>0</v>
      </c>
      <c r="X89" s="169">
        <v>0</v>
      </c>
      <c r="Y89" s="169">
        <v>0</v>
      </c>
      <c r="Z89" s="169">
        <v>0</v>
      </c>
      <c r="AA89" s="169">
        <v>0</v>
      </c>
      <c r="AB89" s="169">
        <v>0</v>
      </c>
      <c r="AC89" s="170">
        <v>0.37256078182420738</v>
      </c>
      <c r="AD89" s="170" t="s">
        <v>362</v>
      </c>
      <c r="AE89" s="170">
        <v>0.37256078182420738</v>
      </c>
      <c r="AF89" s="170" t="s">
        <v>362</v>
      </c>
      <c r="AG89" s="170" t="s">
        <v>362</v>
      </c>
      <c r="AH89" s="170" t="s">
        <v>362</v>
      </c>
      <c r="AI89" s="170" t="s">
        <v>362</v>
      </c>
      <c r="AJ89" s="170" t="s">
        <v>362</v>
      </c>
      <c r="AK89" s="170" t="s">
        <v>362</v>
      </c>
      <c r="AL89" s="170" t="s">
        <v>362</v>
      </c>
      <c r="AM89" s="170" t="s">
        <v>362</v>
      </c>
    </row>
    <row r="90" spans="1:39" x14ac:dyDescent="0.25">
      <c r="A90" s="166">
        <v>76</v>
      </c>
      <c r="B90" s="167" t="s">
        <v>420</v>
      </c>
      <c r="C90" s="162">
        <v>1355.2</v>
      </c>
      <c r="D90" s="168">
        <v>0</v>
      </c>
      <c r="E90" s="168">
        <v>1355.2</v>
      </c>
      <c r="F90" s="168">
        <v>0</v>
      </c>
      <c r="G90" s="168">
        <v>0</v>
      </c>
      <c r="H90" s="168">
        <v>0</v>
      </c>
      <c r="I90" s="169"/>
      <c r="J90" s="168">
        <v>0</v>
      </c>
      <c r="K90" s="168">
        <v>0</v>
      </c>
      <c r="L90" s="168">
        <v>0</v>
      </c>
      <c r="M90" s="168">
        <v>0</v>
      </c>
      <c r="N90" s="169">
        <v>1355.2</v>
      </c>
      <c r="O90" s="169">
        <v>0</v>
      </c>
      <c r="P90" s="169">
        <v>1355.2</v>
      </c>
      <c r="Q90" s="169">
        <v>0</v>
      </c>
      <c r="R90" s="169">
        <v>0</v>
      </c>
      <c r="S90" s="169">
        <v>0</v>
      </c>
      <c r="T90" s="169">
        <v>0</v>
      </c>
      <c r="U90" s="169">
        <v>0</v>
      </c>
      <c r="V90" s="169">
        <v>0</v>
      </c>
      <c r="W90" s="169">
        <v>0</v>
      </c>
      <c r="X90" s="169">
        <v>0</v>
      </c>
      <c r="Y90" s="169">
        <v>0</v>
      </c>
      <c r="Z90" s="169">
        <v>0</v>
      </c>
      <c r="AA90" s="169">
        <v>0</v>
      </c>
      <c r="AB90" s="169">
        <v>0</v>
      </c>
      <c r="AC90" s="170">
        <v>1</v>
      </c>
      <c r="AD90" s="170" t="s">
        <v>362</v>
      </c>
      <c r="AE90" s="170">
        <v>1</v>
      </c>
      <c r="AF90" s="170" t="s">
        <v>362</v>
      </c>
      <c r="AG90" s="170" t="s">
        <v>362</v>
      </c>
      <c r="AH90" s="170" t="s">
        <v>362</v>
      </c>
      <c r="AI90" s="170" t="s">
        <v>362</v>
      </c>
      <c r="AJ90" s="170" t="s">
        <v>362</v>
      </c>
      <c r="AK90" s="170" t="s">
        <v>362</v>
      </c>
      <c r="AL90" s="170" t="s">
        <v>362</v>
      </c>
      <c r="AM90" s="170" t="s">
        <v>362</v>
      </c>
    </row>
    <row r="91" spans="1:39" x14ac:dyDescent="0.25">
      <c r="A91" s="166">
        <v>77</v>
      </c>
      <c r="B91" s="167" t="s">
        <v>421</v>
      </c>
      <c r="C91" s="162">
        <v>2625.5160000000001</v>
      </c>
      <c r="D91" s="168">
        <v>0</v>
      </c>
      <c r="E91" s="168">
        <v>2625.5160000000001</v>
      </c>
      <c r="F91" s="168">
        <v>0</v>
      </c>
      <c r="G91" s="168">
        <v>0</v>
      </c>
      <c r="H91" s="168">
        <v>0</v>
      </c>
      <c r="I91" s="169"/>
      <c r="J91" s="168">
        <v>0</v>
      </c>
      <c r="K91" s="168">
        <v>0</v>
      </c>
      <c r="L91" s="168">
        <v>0</v>
      </c>
      <c r="M91" s="168">
        <v>0</v>
      </c>
      <c r="N91" s="169">
        <v>2625.5160000000001</v>
      </c>
      <c r="O91" s="169">
        <v>0</v>
      </c>
      <c r="P91" s="169">
        <v>2625.5160000000001</v>
      </c>
      <c r="Q91" s="169">
        <v>0</v>
      </c>
      <c r="R91" s="169">
        <v>0</v>
      </c>
      <c r="S91" s="169">
        <v>0</v>
      </c>
      <c r="T91" s="169">
        <v>0</v>
      </c>
      <c r="U91" s="169">
        <v>0</v>
      </c>
      <c r="V91" s="169">
        <v>0</v>
      </c>
      <c r="W91" s="169">
        <v>0</v>
      </c>
      <c r="X91" s="169">
        <v>0</v>
      </c>
      <c r="Y91" s="169">
        <v>0</v>
      </c>
      <c r="Z91" s="169">
        <v>0</v>
      </c>
      <c r="AA91" s="169">
        <v>0</v>
      </c>
      <c r="AB91" s="169">
        <v>0</v>
      </c>
      <c r="AC91" s="170">
        <v>1</v>
      </c>
      <c r="AD91" s="170" t="s">
        <v>362</v>
      </c>
      <c r="AE91" s="170">
        <v>1</v>
      </c>
      <c r="AF91" s="170" t="s">
        <v>362</v>
      </c>
      <c r="AG91" s="170" t="s">
        <v>362</v>
      </c>
      <c r="AH91" s="170" t="s">
        <v>362</v>
      </c>
      <c r="AI91" s="170" t="s">
        <v>362</v>
      </c>
      <c r="AJ91" s="170" t="s">
        <v>362</v>
      </c>
      <c r="AK91" s="170" t="s">
        <v>362</v>
      </c>
      <c r="AL91" s="170" t="s">
        <v>362</v>
      </c>
      <c r="AM91" s="170" t="s">
        <v>362</v>
      </c>
    </row>
    <row r="92" spans="1:39" ht="22.5" x14ac:dyDescent="0.25">
      <c r="A92" s="166">
        <v>78</v>
      </c>
      <c r="B92" s="167" t="s">
        <v>422</v>
      </c>
      <c r="C92" s="162">
        <v>2825</v>
      </c>
      <c r="D92" s="168">
        <v>50</v>
      </c>
      <c r="E92" s="168">
        <v>2775</v>
      </c>
      <c r="F92" s="168">
        <v>0</v>
      </c>
      <c r="G92" s="168">
        <v>0</v>
      </c>
      <c r="H92" s="168">
        <v>0</v>
      </c>
      <c r="I92" s="169"/>
      <c r="J92" s="168">
        <v>0</v>
      </c>
      <c r="K92" s="168">
        <v>0</v>
      </c>
      <c r="L92" s="168">
        <v>0</v>
      </c>
      <c r="M92" s="168">
        <v>0</v>
      </c>
      <c r="N92" s="169">
        <v>2467.0432500000002</v>
      </c>
      <c r="O92" s="169">
        <v>38.4</v>
      </c>
      <c r="P92" s="169">
        <v>2428.6432500000001</v>
      </c>
      <c r="Q92" s="169">
        <v>0</v>
      </c>
      <c r="R92" s="169">
        <v>0</v>
      </c>
      <c r="S92" s="169">
        <v>0</v>
      </c>
      <c r="T92" s="169">
        <v>0</v>
      </c>
      <c r="U92" s="169">
        <v>0</v>
      </c>
      <c r="V92" s="169">
        <v>0</v>
      </c>
      <c r="W92" s="169">
        <v>0</v>
      </c>
      <c r="X92" s="169">
        <v>0</v>
      </c>
      <c r="Y92" s="169">
        <v>0</v>
      </c>
      <c r="Z92" s="169">
        <v>0</v>
      </c>
      <c r="AA92" s="169">
        <v>0</v>
      </c>
      <c r="AB92" s="169">
        <v>0</v>
      </c>
      <c r="AC92" s="170">
        <v>0.87328964601769921</v>
      </c>
      <c r="AD92" s="170">
        <v>0.76800000000000002</v>
      </c>
      <c r="AE92" s="170">
        <v>0.87518675675675683</v>
      </c>
      <c r="AF92" s="170" t="s">
        <v>362</v>
      </c>
      <c r="AG92" s="170" t="s">
        <v>362</v>
      </c>
      <c r="AH92" s="170" t="s">
        <v>362</v>
      </c>
      <c r="AI92" s="170" t="s">
        <v>362</v>
      </c>
      <c r="AJ92" s="170" t="s">
        <v>362</v>
      </c>
      <c r="AK92" s="170" t="s">
        <v>362</v>
      </c>
      <c r="AL92" s="170" t="s">
        <v>362</v>
      </c>
      <c r="AM92" s="170" t="s">
        <v>362</v>
      </c>
    </row>
    <row r="93" spans="1:39" ht="22.5" x14ac:dyDescent="0.25">
      <c r="A93" s="166">
        <v>79</v>
      </c>
      <c r="B93" s="167" t="s">
        <v>423</v>
      </c>
      <c r="C93" s="162">
        <v>57</v>
      </c>
      <c r="D93" s="168">
        <v>0</v>
      </c>
      <c r="E93" s="168">
        <v>57</v>
      </c>
      <c r="F93" s="168">
        <v>0</v>
      </c>
      <c r="G93" s="168">
        <v>0</v>
      </c>
      <c r="H93" s="168">
        <v>0</v>
      </c>
      <c r="I93" s="169"/>
      <c r="J93" s="168">
        <v>0</v>
      </c>
      <c r="K93" s="168">
        <v>0</v>
      </c>
      <c r="L93" s="168">
        <v>0</v>
      </c>
      <c r="M93" s="168">
        <v>0</v>
      </c>
      <c r="N93" s="169">
        <v>57</v>
      </c>
      <c r="O93" s="169">
        <v>0</v>
      </c>
      <c r="P93" s="169">
        <v>57</v>
      </c>
      <c r="Q93" s="169">
        <v>0</v>
      </c>
      <c r="R93" s="169">
        <v>0</v>
      </c>
      <c r="S93" s="169">
        <v>0</v>
      </c>
      <c r="T93" s="169">
        <v>0</v>
      </c>
      <c r="U93" s="169">
        <v>0</v>
      </c>
      <c r="V93" s="169">
        <v>0</v>
      </c>
      <c r="W93" s="169">
        <v>0</v>
      </c>
      <c r="X93" s="169">
        <v>0</v>
      </c>
      <c r="Y93" s="169">
        <v>0</v>
      </c>
      <c r="Z93" s="169">
        <v>0</v>
      </c>
      <c r="AA93" s="169">
        <v>0</v>
      </c>
      <c r="AB93" s="169">
        <v>0</v>
      </c>
      <c r="AC93" s="170">
        <v>1</v>
      </c>
      <c r="AD93" s="170" t="s">
        <v>362</v>
      </c>
      <c r="AE93" s="170">
        <v>1</v>
      </c>
      <c r="AF93" s="170" t="s">
        <v>362</v>
      </c>
      <c r="AG93" s="170" t="s">
        <v>362</v>
      </c>
      <c r="AH93" s="170" t="s">
        <v>362</v>
      </c>
      <c r="AI93" s="170" t="s">
        <v>362</v>
      </c>
      <c r="AJ93" s="170" t="s">
        <v>362</v>
      </c>
      <c r="AK93" s="170" t="s">
        <v>362</v>
      </c>
      <c r="AL93" s="170" t="s">
        <v>362</v>
      </c>
      <c r="AM93" s="170" t="s">
        <v>362</v>
      </c>
    </row>
    <row r="94" spans="1:39" ht="22.5" x14ac:dyDescent="0.25">
      <c r="A94" s="166">
        <v>80</v>
      </c>
      <c r="B94" s="167" t="s">
        <v>424</v>
      </c>
      <c r="C94" s="162">
        <v>117</v>
      </c>
      <c r="D94" s="168">
        <v>0</v>
      </c>
      <c r="E94" s="168">
        <v>117</v>
      </c>
      <c r="F94" s="168">
        <v>0</v>
      </c>
      <c r="G94" s="168">
        <v>0</v>
      </c>
      <c r="H94" s="168">
        <v>0</v>
      </c>
      <c r="I94" s="169"/>
      <c r="J94" s="168">
        <v>0</v>
      </c>
      <c r="K94" s="168">
        <v>0</v>
      </c>
      <c r="L94" s="168">
        <v>0</v>
      </c>
      <c r="M94" s="168">
        <v>0</v>
      </c>
      <c r="N94" s="169">
        <v>117</v>
      </c>
      <c r="O94" s="169">
        <v>0</v>
      </c>
      <c r="P94" s="169">
        <v>117</v>
      </c>
      <c r="Q94" s="169">
        <v>0</v>
      </c>
      <c r="R94" s="169">
        <v>0</v>
      </c>
      <c r="S94" s="169">
        <v>0</v>
      </c>
      <c r="T94" s="169">
        <v>0</v>
      </c>
      <c r="U94" s="169">
        <v>0</v>
      </c>
      <c r="V94" s="169">
        <v>0</v>
      </c>
      <c r="W94" s="169">
        <v>0</v>
      </c>
      <c r="X94" s="169">
        <v>0</v>
      </c>
      <c r="Y94" s="169">
        <v>0</v>
      </c>
      <c r="Z94" s="169">
        <v>0</v>
      </c>
      <c r="AA94" s="169">
        <v>0</v>
      </c>
      <c r="AB94" s="169">
        <v>0</v>
      </c>
      <c r="AC94" s="170">
        <v>1</v>
      </c>
      <c r="AD94" s="170" t="s">
        <v>362</v>
      </c>
      <c r="AE94" s="170">
        <v>1</v>
      </c>
      <c r="AF94" s="170" t="s">
        <v>362</v>
      </c>
      <c r="AG94" s="170" t="s">
        <v>362</v>
      </c>
      <c r="AH94" s="170" t="s">
        <v>362</v>
      </c>
      <c r="AI94" s="170" t="s">
        <v>362</v>
      </c>
      <c r="AJ94" s="170" t="s">
        <v>362</v>
      </c>
      <c r="AK94" s="170" t="s">
        <v>362</v>
      </c>
      <c r="AL94" s="170" t="s">
        <v>362</v>
      </c>
      <c r="AM94" s="170" t="s">
        <v>362</v>
      </c>
    </row>
    <row r="95" spans="1:39" ht="22.5" x14ac:dyDescent="0.25">
      <c r="A95" s="166">
        <v>81</v>
      </c>
      <c r="B95" s="167" t="s">
        <v>425</v>
      </c>
      <c r="C95" s="162">
        <v>19524</v>
      </c>
      <c r="D95" s="168">
        <v>200</v>
      </c>
      <c r="E95" s="168">
        <v>19324</v>
      </c>
      <c r="F95" s="168">
        <v>0</v>
      </c>
      <c r="G95" s="168">
        <v>0</v>
      </c>
      <c r="H95" s="168">
        <v>0</v>
      </c>
      <c r="I95" s="169"/>
      <c r="J95" s="168">
        <v>0</v>
      </c>
      <c r="K95" s="168">
        <v>0</v>
      </c>
      <c r="L95" s="168">
        <v>0</v>
      </c>
      <c r="M95" s="168">
        <v>0</v>
      </c>
      <c r="N95" s="169">
        <v>18737.891824999999</v>
      </c>
      <c r="O95" s="169">
        <v>90.014300000000006</v>
      </c>
      <c r="P95" s="169">
        <v>18647.877525</v>
      </c>
      <c r="Q95" s="169">
        <v>0</v>
      </c>
      <c r="R95" s="169">
        <v>0</v>
      </c>
      <c r="S95" s="169">
        <v>0</v>
      </c>
      <c r="T95" s="169">
        <v>0</v>
      </c>
      <c r="U95" s="169">
        <v>0</v>
      </c>
      <c r="V95" s="169">
        <v>0</v>
      </c>
      <c r="W95" s="169">
        <v>0</v>
      </c>
      <c r="X95" s="169">
        <v>0</v>
      </c>
      <c r="Y95" s="169">
        <v>0</v>
      </c>
      <c r="Z95" s="169">
        <v>0</v>
      </c>
      <c r="AA95" s="169">
        <v>0</v>
      </c>
      <c r="AB95" s="169">
        <v>0</v>
      </c>
      <c r="AC95" s="170">
        <v>0.9597363155603359</v>
      </c>
      <c r="AD95" s="170">
        <v>0.45007150000000001</v>
      </c>
      <c r="AE95" s="170">
        <v>0.96501125672738564</v>
      </c>
      <c r="AF95" s="170" t="s">
        <v>362</v>
      </c>
      <c r="AG95" s="170" t="s">
        <v>362</v>
      </c>
      <c r="AH95" s="170" t="s">
        <v>362</v>
      </c>
      <c r="AI95" s="170" t="s">
        <v>362</v>
      </c>
      <c r="AJ95" s="170" t="s">
        <v>362</v>
      </c>
      <c r="AK95" s="170" t="s">
        <v>362</v>
      </c>
      <c r="AL95" s="170" t="s">
        <v>362</v>
      </c>
      <c r="AM95" s="170" t="s">
        <v>362</v>
      </c>
    </row>
    <row r="96" spans="1:39" ht="22.5" x14ac:dyDescent="0.25">
      <c r="A96" s="166">
        <v>82</v>
      </c>
      <c r="B96" s="167" t="s">
        <v>426</v>
      </c>
      <c r="C96" s="162">
        <v>43108</v>
      </c>
      <c r="D96" s="168">
        <v>0</v>
      </c>
      <c r="E96" s="168">
        <v>43108</v>
      </c>
      <c r="F96" s="168">
        <v>0</v>
      </c>
      <c r="G96" s="168">
        <v>0</v>
      </c>
      <c r="H96" s="168">
        <v>0</v>
      </c>
      <c r="I96" s="169"/>
      <c r="J96" s="168">
        <v>0</v>
      </c>
      <c r="K96" s="168">
        <v>0</v>
      </c>
      <c r="L96" s="168">
        <v>0</v>
      </c>
      <c r="M96" s="168">
        <v>0</v>
      </c>
      <c r="N96" s="169">
        <v>29881.617120999999</v>
      </c>
      <c r="O96" s="169">
        <v>0</v>
      </c>
      <c r="P96" s="169">
        <v>29881.617120999999</v>
      </c>
      <c r="Q96" s="169">
        <v>0</v>
      </c>
      <c r="R96" s="169">
        <v>0</v>
      </c>
      <c r="S96" s="169">
        <v>0</v>
      </c>
      <c r="T96" s="169">
        <v>0</v>
      </c>
      <c r="U96" s="169">
        <v>0</v>
      </c>
      <c r="V96" s="169">
        <v>0</v>
      </c>
      <c r="W96" s="169">
        <v>0</v>
      </c>
      <c r="X96" s="169">
        <v>0</v>
      </c>
      <c r="Y96" s="169">
        <v>0</v>
      </c>
      <c r="Z96" s="169">
        <v>0</v>
      </c>
      <c r="AA96" s="169">
        <v>0</v>
      </c>
      <c r="AB96" s="169">
        <v>0</v>
      </c>
      <c r="AC96" s="170">
        <v>0.69318031736568619</v>
      </c>
      <c r="AD96" s="170" t="s">
        <v>362</v>
      </c>
      <c r="AE96" s="170">
        <v>0.69318031736568619</v>
      </c>
      <c r="AF96" s="170" t="s">
        <v>362</v>
      </c>
      <c r="AG96" s="170" t="s">
        <v>362</v>
      </c>
      <c r="AH96" s="170" t="s">
        <v>362</v>
      </c>
      <c r="AI96" s="170" t="s">
        <v>362</v>
      </c>
      <c r="AJ96" s="170" t="s">
        <v>362</v>
      </c>
      <c r="AK96" s="170" t="s">
        <v>362</v>
      </c>
      <c r="AL96" s="170" t="s">
        <v>362</v>
      </c>
      <c r="AM96" s="170" t="s">
        <v>362</v>
      </c>
    </row>
    <row r="97" spans="1:39" ht="22.5" x14ac:dyDescent="0.25">
      <c r="A97" s="166">
        <v>83</v>
      </c>
      <c r="B97" s="167" t="s">
        <v>427</v>
      </c>
      <c r="C97" s="162">
        <v>189</v>
      </c>
      <c r="D97" s="168">
        <v>0</v>
      </c>
      <c r="E97" s="168">
        <v>189</v>
      </c>
      <c r="F97" s="168">
        <v>0</v>
      </c>
      <c r="G97" s="168">
        <v>0</v>
      </c>
      <c r="H97" s="168">
        <v>0</v>
      </c>
      <c r="I97" s="169"/>
      <c r="J97" s="168">
        <v>0</v>
      </c>
      <c r="K97" s="168">
        <v>0</v>
      </c>
      <c r="L97" s="168">
        <v>0</v>
      </c>
      <c r="M97" s="168">
        <v>0</v>
      </c>
      <c r="N97" s="169">
        <v>189</v>
      </c>
      <c r="O97" s="169">
        <v>0</v>
      </c>
      <c r="P97" s="169">
        <v>189</v>
      </c>
      <c r="Q97" s="169">
        <v>0</v>
      </c>
      <c r="R97" s="169">
        <v>0</v>
      </c>
      <c r="S97" s="169">
        <v>0</v>
      </c>
      <c r="T97" s="169">
        <v>0</v>
      </c>
      <c r="U97" s="169">
        <v>0</v>
      </c>
      <c r="V97" s="169">
        <v>0</v>
      </c>
      <c r="W97" s="169">
        <v>0</v>
      </c>
      <c r="X97" s="169">
        <v>0</v>
      </c>
      <c r="Y97" s="169">
        <v>0</v>
      </c>
      <c r="Z97" s="169">
        <v>0</v>
      </c>
      <c r="AA97" s="169">
        <v>0</v>
      </c>
      <c r="AB97" s="169">
        <v>0</v>
      </c>
      <c r="AC97" s="170">
        <v>1</v>
      </c>
      <c r="AD97" s="170" t="s">
        <v>362</v>
      </c>
      <c r="AE97" s="170">
        <v>1</v>
      </c>
      <c r="AF97" s="170" t="s">
        <v>362</v>
      </c>
      <c r="AG97" s="170" t="s">
        <v>362</v>
      </c>
      <c r="AH97" s="170" t="s">
        <v>362</v>
      </c>
      <c r="AI97" s="170" t="s">
        <v>362</v>
      </c>
      <c r="AJ97" s="170" t="s">
        <v>362</v>
      </c>
      <c r="AK97" s="170" t="s">
        <v>362</v>
      </c>
      <c r="AL97" s="170" t="s">
        <v>362</v>
      </c>
      <c r="AM97" s="170" t="s">
        <v>362</v>
      </c>
    </row>
    <row r="98" spans="1:39" x14ac:dyDescent="0.25">
      <c r="A98" s="166">
        <v>84</v>
      </c>
      <c r="B98" s="167" t="s">
        <v>428</v>
      </c>
      <c r="C98" s="162">
        <v>5302</v>
      </c>
      <c r="D98" s="168">
        <v>0</v>
      </c>
      <c r="E98" s="168">
        <v>5302</v>
      </c>
      <c r="F98" s="168">
        <v>0</v>
      </c>
      <c r="G98" s="168">
        <v>0</v>
      </c>
      <c r="H98" s="168">
        <v>0</v>
      </c>
      <c r="I98" s="169"/>
      <c r="J98" s="168">
        <v>0</v>
      </c>
      <c r="K98" s="168">
        <v>0</v>
      </c>
      <c r="L98" s="168">
        <v>0</v>
      </c>
      <c r="M98" s="168">
        <v>0</v>
      </c>
      <c r="N98" s="169">
        <v>3302</v>
      </c>
      <c r="O98" s="169">
        <v>0</v>
      </c>
      <c r="P98" s="169">
        <v>3302</v>
      </c>
      <c r="Q98" s="169">
        <v>0</v>
      </c>
      <c r="R98" s="169">
        <v>0</v>
      </c>
      <c r="S98" s="169">
        <v>0</v>
      </c>
      <c r="T98" s="169">
        <v>0</v>
      </c>
      <c r="U98" s="169">
        <v>0</v>
      </c>
      <c r="V98" s="169">
        <v>0</v>
      </c>
      <c r="W98" s="169">
        <v>0</v>
      </c>
      <c r="X98" s="169">
        <v>0</v>
      </c>
      <c r="Y98" s="169">
        <v>0</v>
      </c>
      <c r="Z98" s="169">
        <v>0</v>
      </c>
      <c r="AA98" s="169">
        <v>0</v>
      </c>
      <c r="AB98" s="169">
        <v>0</v>
      </c>
      <c r="AC98" s="170">
        <v>0.62278385514900036</v>
      </c>
      <c r="AD98" s="170" t="s">
        <v>362</v>
      </c>
      <c r="AE98" s="170">
        <v>0.62278385514900036</v>
      </c>
      <c r="AF98" s="170" t="s">
        <v>362</v>
      </c>
      <c r="AG98" s="170" t="s">
        <v>362</v>
      </c>
      <c r="AH98" s="170" t="s">
        <v>362</v>
      </c>
      <c r="AI98" s="170" t="s">
        <v>362</v>
      </c>
      <c r="AJ98" s="170" t="s">
        <v>362</v>
      </c>
      <c r="AK98" s="170" t="s">
        <v>362</v>
      </c>
      <c r="AL98" s="170" t="s">
        <v>362</v>
      </c>
      <c r="AM98" s="170" t="s">
        <v>362</v>
      </c>
    </row>
    <row r="99" spans="1:39" ht="22.5" x14ac:dyDescent="0.25">
      <c r="A99" s="166">
        <v>85</v>
      </c>
      <c r="B99" s="167" t="s">
        <v>252</v>
      </c>
      <c r="C99" s="162">
        <v>59</v>
      </c>
      <c r="D99" s="168">
        <v>0</v>
      </c>
      <c r="E99" s="168">
        <v>59</v>
      </c>
      <c r="F99" s="168">
        <v>0</v>
      </c>
      <c r="G99" s="168">
        <v>0</v>
      </c>
      <c r="H99" s="168">
        <v>0</v>
      </c>
      <c r="I99" s="169"/>
      <c r="J99" s="168">
        <v>0</v>
      </c>
      <c r="K99" s="168">
        <v>0</v>
      </c>
      <c r="L99" s="168">
        <v>0</v>
      </c>
      <c r="M99" s="168">
        <v>0</v>
      </c>
      <c r="N99" s="169">
        <v>59</v>
      </c>
      <c r="O99" s="169">
        <v>0</v>
      </c>
      <c r="P99" s="169">
        <v>59</v>
      </c>
      <c r="Q99" s="169">
        <v>0</v>
      </c>
      <c r="R99" s="169">
        <v>0</v>
      </c>
      <c r="S99" s="169">
        <v>0</v>
      </c>
      <c r="T99" s="169">
        <v>0</v>
      </c>
      <c r="U99" s="169">
        <v>0</v>
      </c>
      <c r="V99" s="169">
        <v>0</v>
      </c>
      <c r="W99" s="169">
        <v>0</v>
      </c>
      <c r="X99" s="169">
        <v>0</v>
      </c>
      <c r="Y99" s="169">
        <v>0</v>
      </c>
      <c r="Z99" s="169">
        <v>0</v>
      </c>
      <c r="AA99" s="169">
        <v>0</v>
      </c>
      <c r="AB99" s="169">
        <v>0</v>
      </c>
      <c r="AC99" s="170">
        <v>1</v>
      </c>
      <c r="AD99" s="170" t="s">
        <v>362</v>
      </c>
      <c r="AE99" s="170">
        <v>1</v>
      </c>
      <c r="AF99" s="170" t="s">
        <v>362</v>
      </c>
      <c r="AG99" s="170" t="s">
        <v>362</v>
      </c>
      <c r="AH99" s="170" t="s">
        <v>362</v>
      </c>
      <c r="AI99" s="170" t="s">
        <v>362</v>
      </c>
      <c r="AJ99" s="170" t="s">
        <v>362</v>
      </c>
      <c r="AK99" s="170" t="s">
        <v>362</v>
      </c>
      <c r="AL99" s="170" t="s">
        <v>362</v>
      </c>
      <c r="AM99" s="170" t="s">
        <v>362</v>
      </c>
    </row>
    <row r="100" spans="1:39" x14ac:dyDescent="0.25">
      <c r="A100" s="166">
        <v>86</v>
      </c>
      <c r="B100" s="167" t="s">
        <v>429</v>
      </c>
      <c r="C100" s="162">
        <v>62425</v>
      </c>
      <c r="D100" s="168">
        <v>32301</v>
      </c>
      <c r="E100" s="168">
        <v>30124</v>
      </c>
      <c r="F100" s="168">
        <v>0</v>
      </c>
      <c r="G100" s="168">
        <v>0</v>
      </c>
      <c r="H100" s="168">
        <v>0</v>
      </c>
      <c r="I100" s="169"/>
      <c r="J100" s="168">
        <v>0</v>
      </c>
      <c r="K100" s="168">
        <v>0</v>
      </c>
      <c r="L100" s="168">
        <v>0</v>
      </c>
      <c r="M100" s="168">
        <v>0</v>
      </c>
      <c r="N100" s="169">
        <v>62143.054998000007</v>
      </c>
      <c r="O100" s="169">
        <v>41594.315000000002</v>
      </c>
      <c r="P100" s="169">
        <v>20421.739998000001</v>
      </c>
      <c r="Q100" s="169">
        <v>0</v>
      </c>
      <c r="R100" s="169">
        <v>0</v>
      </c>
      <c r="S100" s="169">
        <v>0</v>
      </c>
      <c r="T100" s="169">
        <v>0</v>
      </c>
      <c r="U100" s="169">
        <v>0</v>
      </c>
      <c r="V100" s="169">
        <v>0</v>
      </c>
      <c r="W100" s="169">
        <v>127</v>
      </c>
      <c r="X100" s="169">
        <v>127</v>
      </c>
      <c r="Y100" s="169">
        <v>0</v>
      </c>
      <c r="Z100" s="169">
        <v>0</v>
      </c>
      <c r="AA100" s="169">
        <v>0</v>
      </c>
      <c r="AB100" s="169">
        <v>0</v>
      </c>
      <c r="AC100" s="170">
        <v>0.99548346012014433</v>
      </c>
      <c r="AD100" s="170">
        <v>1.2877098232252873</v>
      </c>
      <c r="AE100" s="170">
        <v>0.67792258657548798</v>
      </c>
      <c r="AF100" s="170" t="s">
        <v>362</v>
      </c>
      <c r="AG100" s="170" t="s">
        <v>362</v>
      </c>
      <c r="AH100" s="170" t="s">
        <v>362</v>
      </c>
      <c r="AI100" s="170" t="s">
        <v>362</v>
      </c>
      <c r="AJ100" s="170" t="s">
        <v>362</v>
      </c>
      <c r="AK100" s="170" t="s">
        <v>362</v>
      </c>
      <c r="AL100" s="170" t="s">
        <v>362</v>
      </c>
      <c r="AM100" s="170" t="s">
        <v>362</v>
      </c>
    </row>
    <row r="101" spans="1:39" x14ac:dyDescent="0.25">
      <c r="A101" s="166">
        <v>87</v>
      </c>
      <c r="B101" s="167" t="s">
        <v>430</v>
      </c>
      <c r="C101" s="162">
        <v>27338.99</v>
      </c>
      <c r="D101" s="168">
        <v>1040.99</v>
      </c>
      <c r="E101" s="168">
        <v>26298</v>
      </c>
      <c r="F101" s="168">
        <v>0</v>
      </c>
      <c r="G101" s="168">
        <v>0</v>
      </c>
      <c r="H101" s="168">
        <v>0</v>
      </c>
      <c r="I101" s="169"/>
      <c r="J101" s="168">
        <v>0</v>
      </c>
      <c r="K101" s="168">
        <v>0</v>
      </c>
      <c r="L101" s="168">
        <v>0</v>
      </c>
      <c r="M101" s="168">
        <v>0</v>
      </c>
      <c r="N101" s="169">
        <v>25470.112107000001</v>
      </c>
      <c r="O101" s="169">
        <v>1040.99</v>
      </c>
      <c r="P101" s="169">
        <v>23852.273072</v>
      </c>
      <c r="Q101" s="169">
        <v>0</v>
      </c>
      <c r="R101" s="169">
        <v>0</v>
      </c>
      <c r="S101" s="169">
        <v>0</v>
      </c>
      <c r="T101" s="169">
        <v>0</v>
      </c>
      <c r="U101" s="169">
        <v>0</v>
      </c>
      <c r="V101" s="169">
        <v>0</v>
      </c>
      <c r="W101" s="169">
        <v>576.84903499999996</v>
      </c>
      <c r="X101" s="169">
        <v>0</v>
      </c>
      <c r="Y101" s="169">
        <v>576.84903499999996</v>
      </c>
      <c r="Z101" s="169">
        <v>0</v>
      </c>
      <c r="AA101" s="169">
        <v>0</v>
      </c>
      <c r="AB101" s="169">
        <v>0</v>
      </c>
      <c r="AC101" s="170">
        <v>0.93164056561709119</v>
      </c>
      <c r="AD101" s="170">
        <v>1</v>
      </c>
      <c r="AE101" s="170">
        <v>0.90699950840368093</v>
      </c>
      <c r="AF101" s="170" t="s">
        <v>362</v>
      </c>
      <c r="AG101" s="170" t="s">
        <v>362</v>
      </c>
      <c r="AH101" s="170" t="s">
        <v>362</v>
      </c>
      <c r="AI101" s="170" t="s">
        <v>362</v>
      </c>
      <c r="AJ101" s="170" t="s">
        <v>362</v>
      </c>
      <c r="AK101" s="170" t="s">
        <v>362</v>
      </c>
      <c r="AL101" s="170" t="s">
        <v>362</v>
      </c>
      <c r="AM101" s="170" t="s">
        <v>362</v>
      </c>
    </row>
    <row r="102" spans="1:39" ht="22.5" x14ac:dyDescent="0.25">
      <c r="A102" s="166">
        <v>88</v>
      </c>
      <c r="B102" s="167" t="s">
        <v>249</v>
      </c>
      <c r="C102" s="162">
        <v>1551</v>
      </c>
      <c r="D102" s="168">
        <v>0</v>
      </c>
      <c r="E102" s="168">
        <v>1551</v>
      </c>
      <c r="F102" s="168">
        <v>0</v>
      </c>
      <c r="G102" s="168">
        <v>0</v>
      </c>
      <c r="H102" s="168">
        <v>0</v>
      </c>
      <c r="I102" s="169"/>
      <c r="J102" s="168">
        <v>0</v>
      </c>
      <c r="K102" s="168">
        <v>0</v>
      </c>
      <c r="L102" s="168">
        <v>0</v>
      </c>
      <c r="M102" s="168">
        <v>0</v>
      </c>
      <c r="N102" s="169">
        <v>1388.8</v>
      </c>
      <c r="O102" s="169">
        <v>0</v>
      </c>
      <c r="P102" s="169">
        <v>1388.8</v>
      </c>
      <c r="Q102" s="169">
        <v>0</v>
      </c>
      <c r="R102" s="169">
        <v>0</v>
      </c>
      <c r="S102" s="169">
        <v>0</v>
      </c>
      <c r="T102" s="169">
        <v>0</v>
      </c>
      <c r="U102" s="169">
        <v>0</v>
      </c>
      <c r="V102" s="169">
        <v>0</v>
      </c>
      <c r="W102" s="169">
        <v>0</v>
      </c>
      <c r="X102" s="169">
        <v>0</v>
      </c>
      <c r="Y102" s="169">
        <v>0</v>
      </c>
      <c r="Z102" s="169">
        <v>0</v>
      </c>
      <c r="AA102" s="169">
        <v>0</v>
      </c>
      <c r="AB102" s="169">
        <v>0</v>
      </c>
      <c r="AC102" s="170">
        <v>0.89542230818826563</v>
      </c>
      <c r="AD102" s="170" t="s">
        <v>362</v>
      </c>
      <c r="AE102" s="170">
        <v>0.89542230818826563</v>
      </c>
      <c r="AF102" s="170" t="s">
        <v>362</v>
      </c>
      <c r="AG102" s="170" t="s">
        <v>362</v>
      </c>
      <c r="AH102" s="170" t="s">
        <v>362</v>
      </c>
      <c r="AI102" s="170" t="s">
        <v>362</v>
      </c>
      <c r="AJ102" s="170" t="s">
        <v>362</v>
      </c>
      <c r="AK102" s="170" t="s">
        <v>362</v>
      </c>
      <c r="AL102" s="170" t="s">
        <v>362</v>
      </c>
      <c r="AM102" s="170" t="s">
        <v>362</v>
      </c>
    </row>
    <row r="103" spans="1:39" x14ac:dyDescent="0.25">
      <c r="A103" s="166">
        <v>89</v>
      </c>
      <c r="B103" s="167" t="s">
        <v>247</v>
      </c>
      <c r="C103" s="162">
        <v>148387.40299999999</v>
      </c>
      <c r="D103" s="168">
        <v>43211.402999999998</v>
      </c>
      <c r="E103" s="168">
        <v>105176</v>
      </c>
      <c r="F103" s="168">
        <v>0</v>
      </c>
      <c r="G103" s="168">
        <v>0</v>
      </c>
      <c r="H103" s="168">
        <v>0</v>
      </c>
      <c r="I103" s="169"/>
      <c r="J103" s="168">
        <v>0</v>
      </c>
      <c r="K103" s="168">
        <v>0</v>
      </c>
      <c r="L103" s="168">
        <v>0</v>
      </c>
      <c r="M103" s="168">
        <v>0</v>
      </c>
      <c r="N103" s="169">
        <v>137961.71248300001</v>
      </c>
      <c r="O103" s="169">
        <v>28949.830999999998</v>
      </c>
      <c r="P103" s="169">
        <v>96705.988922000004</v>
      </c>
      <c r="Q103" s="169">
        <v>0</v>
      </c>
      <c r="R103" s="169">
        <v>0</v>
      </c>
      <c r="S103" s="169">
        <v>0</v>
      </c>
      <c r="T103" s="169">
        <v>0</v>
      </c>
      <c r="U103" s="169">
        <v>0</v>
      </c>
      <c r="V103" s="169">
        <v>0</v>
      </c>
      <c r="W103" s="169">
        <v>12305.892561000001</v>
      </c>
      <c r="X103" s="169">
        <v>12305.892561000001</v>
      </c>
      <c r="Y103" s="169">
        <v>0</v>
      </c>
      <c r="Z103" s="169">
        <v>0</v>
      </c>
      <c r="AA103" s="169">
        <v>0</v>
      </c>
      <c r="AB103" s="169">
        <v>0</v>
      </c>
      <c r="AC103" s="170">
        <v>0.92974005672840043</v>
      </c>
      <c r="AD103" s="170">
        <v>0.66995813581891794</v>
      </c>
      <c r="AE103" s="170">
        <v>0.91946821444055682</v>
      </c>
      <c r="AF103" s="170" t="s">
        <v>362</v>
      </c>
      <c r="AG103" s="170" t="s">
        <v>362</v>
      </c>
      <c r="AH103" s="170" t="s">
        <v>362</v>
      </c>
      <c r="AI103" s="170" t="s">
        <v>362</v>
      </c>
      <c r="AJ103" s="170" t="s">
        <v>362</v>
      </c>
      <c r="AK103" s="170" t="s">
        <v>362</v>
      </c>
      <c r="AL103" s="170" t="s">
        <v>362</v>
      </c>
      <c r="AM103" s="170" t="s">
        <v>362</v>
      </c>
    </row>
    <row r="104" spans="1:39" x14ac:dyDescent="0.25">
      <c r="A104" s="166">
        <v>90</v>
      </c>
      <c r="B104" s="167" t="s">
        <v>248</v>
      </c>
      <c r="C104" s="162">
        <v>3339.64</v>
      </c>
      <c r="D104" s="168">
        <v>0</v>
      </c>
      <c r="E104" s="168">
        <v>3339.64</v>
      </c>
      <c r="F104" s="168">
        <v>0</v>
      </c>
      <c r="G104" s="168">
        <v>0</v>
      </c>
      <c r="H104" s="168">
        <v>0</v>
      </c>
      <c r="I104" s="169"/>
      <c r="J104" s="168">
        <v>0</v>
      </c>
      <c r="K104" s="168">
        <v>0</v>
      </c>
      <c r="L104" s="168">
        <v>0</v>
      </c>
      <c r="M104" s="168">
        <v>0</v>
      </c>
      <c r="N104" s="169">
        <v>3339.64</v>
      </c>
      <c r="O104" s="169">
        <v>0</v>
      </c>
      <c r="P104" s="169">
        <v>3339.64</v>
      </c>
      <c r="Q104" s="169">
        <v>0</v>
      </c>
      <c r="R104" s="169">
        <v>0</v>
      </c>
      <c r="S104" s="169">
        <v>0</v>
      </c>
      <c r="T104" s="169">
        <v>0</v>
      </c>
      <c r="U104" s="169">
        <v>0</v>
      </c>
      <c r="V104" s="169">
        <v>0</v>
      </c>
      <c r="W104" s="169">
        <v>0</v>
      </c>
      <c r="X104" s="169">
        <v>0</v>
      </c>
      <c r="Y104" s="169">
        <v>0</v>
      </c>
      <c r="Z104" s="169">
        <v>0</v>
      </c>
      <c r="AA104" s="169">
        <v>0</v>
      </c>
      <c r="AB104" s="169">
        <v>0</v>
      </c>
      <c r="AC104" s="170">
        <v>1</v>
      </c>
      <c r="AD104" s="170" t="s">
        <v>362</v>
      </c>
      <c r="AE104" s="170">
        <v>1</v>
      </c>
      <c r="AF104" s="170" t="s">
        <v>362</v>
      </c>
      <c r="AG104" s="170" t="s">
        <v>362</v>
      </c>
      <c r="AH104" s="170" t="s">
        <v>362</v>
      </c>
      <c r="AI104" s="170" t="s">
        <v>362</v>
      </c>
      <c r="AJ104" s="170" t="s">
        <v>362</v>
      </c>
      <c r="AK104" s="170" t="s">
        <v>362</v>
      </c>
      <c r="AL104" s="170" t="s">
        <v>362</v>
      </c>
      <c r="AM104" s="170" t="s">
        <v>362</v>
      </c>
    </row>
    <row r="105" spans="1:39" x14ac:dyDescent="0.25">
      <c r="A105" s="166">
        <v>91</v>
      </c>
      <c r="B105" s="167" t="s">
        <v>250</v>
      </c>
      <c r="C105" s="162">
        <v>57.4</v>
      </c>
      <c r="D105" s="168">
        <v>0</v>
      </c>
      <c r="E105" s="168">
        <v>57.4</v>
      </c>
      <c r="F105" s="168">
        <v>0</v>
      </c>
      <c r="G105" s="168">
        <v>0</v>
      </c>
      <c r="H105" s="168">
        <v>0</v>
      </c>
      <c r="I105" s="169"/>
      <c r="J105" s="168">
        <v>0</v>
      </c>
      <c r="K105" s="168">
        <v>0</v>
      </c>
      <c r="L105" s="168">
        <v>0</v>
      </c>
      <c r="M105" s="168">
        <v>0</v>
      </c>
      <c r="N105" s="169">
        <v>57.4</v>
      </c>
      <c r="O105" s="169">
        <v>0</v>
      </c>
      <c r="P105" s="169">
        <v>57.4</v>
      </c>
      <c r="Q105" s="169">
        <v>0</v>
      </c>
      <c r="R105" s="169">
        <v>0</v>
      </c>
      <c r="S105" s="169">
        <v>0</v>
      </c>
      <c r="T105" s="169">
        <v>0</v>
      </c>
      <c r="U105" s="169">
        <v>0</v>
      </c>
      <c r="V105" s="169">
        <v>0</v>
      </c>
      <c r="W105" s="169">
        <v>0</v>
      </c>
      <c r="X105" s="169">
        <v>0</v>
      </c>
      <c r="Y105" s="169">
        <v>0</v>
      </c>
      <c r="Z105" s="169">
        <v>0</v>
      </c>
      <c r="AA105" s="169">
        <v>0</v>
      </c>
      <c r="AB105" s="169">
        <v>0</v>
      </c>
      <c r="AC105" s="170">
        <v>1</v>
      </c>
      <c r="AD105" s="170" t="s">
        <v>362</v>
      </c>
      <c r="AE105" s="170">
        <v>1</v>
      </c>
      <c r="AF105" s="170" t="s">
        <v>362</v>
      </c>
      <c r="AG105" s="170" t="s">
        <v>362</v>
      </c>
      <c r="AH105" s="170" t="s">
        <v>362</v>
      </c>
      <c r="AI105" s="170" t="s">
        <v>362</v>
      </c>
      <c r="AJ105" s="170" t="s">
        <v>362</v>
      </c>
      <c r="AK105" s="170" t="s">
        <v>362</v>
      </c>
      <c r="AL105" s="170" t="s">
        <v>362</v>
      </c>
      <c r="AM105" s="170" t="s">
        <v>362</v>
      </c>
    </row>
    <row r="106" spans="1:39" ht="22.5" x14ac:dyDescent="0.25">
      <c r="A106" s="166">
        <v>92</v>
      </c>
      <c r="B106" s="167" t="s">
        <v>251</v>
      </c>
      <c r="C106" s="162">
        <v>52</v>
      </c>
      <c r="D106" s="168">
        <v>0</v>
      </c>
      <c r="E106" s="168">
        <v>52</v>
      </c>
      <c r="F106" s="168">
        <v>0</v>
      </c>
      <c r="G106" s="168">
        <v>0</v>
      </c>
      <c r="H106" s="168">
        <v>0</v>
      </c>
      <c r="I106" s="169"/>
      <c r="J106" s="168">
        <v>0</v>
      </c>
      <c r="K106" s="168">
        <v>0</v>
      </c>
      <c r="L106" s="168">
        <v>0</v>
      </c>
      <c r="M106" s="168">
        <v>0</v>
      </c>
      <c r="N106" s="169">
        <v>52</v>
      </c>
      <c r="O106" s="169">
        <v>0</v>
      </c>
      <c r="P106" s="169">
        <v>52</v>
      </c>
      <c r="Q106" s="169">
        <v>0</v>
      </c>
      <c r="R106" s="169">
        <v>0</v>
      </c>
      <c r="S106" s="169">
        <v>0</v>
      </c>
      <c r="T106" s="169">
        <v>0</v>
      </c>
      <c r="U106" s="169">
        <v>0</v>
      </c>
      <c r="V106" s="169">
        <v>0</v>
      </c>
      <c r="W106" s="169">
        <v>0</v>
      </c>
      <c r="X106" s="169">
        <v>0</v>
      </c>
      <c r="Y106" s="169">
        <v>0</v>
      </c>
      <c r="Z106" s="169">
        <v>0</v>
      </c>
      <c r="AA106" s="169">
        <v>0</v>
      </c>
      <c r="AB106" s="169">
        <v>0</v>
      </c>
      <c r="AC106" s="170">
        <v>1</v>
      </c>
      <c r="AD106" s="170" t="s">
        <v>362</v>
      </c>
      <c r="AE106" s="170">
        <v>1</v>
      </c>
      <c r="AF106" s="170" t="s">
        <v>362</v>
      </c>
      <c r="AG106" s="170" t="s">
        <v>362</v>
      </c>
      <c r="AH106" s="170" t="s">
        <v>362</v>
      </c>
      <c r="AI106" s="170" t="s">
        <v>362</v>
      </c>
      <c r="AJ106" s="170" t="s">
        <v>362</v>
      </c>
      <c r="AK106" s="170" t="s">
        <v>362</v>
      </c>
      <c r="AL106" s="170" t="s">
        <v>362</v>
      </c>
      <c r="AM106" s="170" t="s">
        <v>362</v>
      </c>
    </row>
    <row r="107" spans="1:39" ht="22.5" x14ac:dyDescent="0.25">
      <c r="A107" s="166">
        <v>93</v>
      </c>
      <c r="B107" s="167" t="s">
        <v>253</v>
      </c>
      <c r="C107" s="162">
        <v>6511</v>
      </c>
      <c r="D107" s="168">
        <v>0</v>
      </c>
      <c r="E107" s="168">
        <v>6511</v>
      </c>
      <c r="F107" s="168">
        <v>0</v>
      </c>
      <c r="G107" s="168">
        <v>0</v>
      </c>
      <c r="H107" s="168">
        <v>0</v>
      </c>
      <c r="I107" s="169"/>
      <c r="J107" s="168">
        <v>0</v>
      </c>
      <c r="K107" s="168">
        <v>0</v>
      </c>
      <c r="L107" s="168">
        <v>0</v>
      </c>
      <c r="M107" s="168">
        <v>0</v>
      </c>
      <c r="N107" s="169">
        <v>5789.9685040000004</v>
      </c>
      <c r="O107" s="169">
        <v>0</v>
      </c>
      <c r="P107" s="169">
        <v>5764.240984</v>
      </c>
      <c r="Q107" s="169">
        <v>0</v>
      </c>
      <c r="R107" s="169">
        <v>0</v>
      </c>
      <c r="S107" s="169">
        <v>0</v>
      </c>
      <c r="T107" s="169">
        <v>0</v>
      </c>
      <c r="U107" s="169">
        <v>0</v>
      </c>
      <c r="V107" s="169">
        <v>0</v>
      </c>
      <c r="W107" s="169">
        <v>25.727519999999998</v>
      </c>
      <c r="X107" s="169">
        <v>0</v>
      </c>
      <c r="Y107" s="169">
        <v>25.727519999999998</v>
      </c>
      <c r="Z107" s="169">
        <v>0</v>
      </c>
      <c r="AA107" s="169">
        <v>0</v>
      </c>
      <c r="AB107" s="169">
        <v>0</v>
      </c>
      <c r="AC107" s="170">
        <v>0.88925948456458304</v>
      </c>
      <c r="AD107" s="170" t="s">
        <v>362</v>
      </c>
      <c r="AE107" s="170">
        <v>0.8853080915373982</v>
      </c>
      <c r="AF107" s="170" t="s">
        <v>362</v>
      </c>
      <c r="AG107" s="170" t="s">
        <v>362</v>
      </c>
      <c r="AH107" s="170" t="s">
        <v>362</v>
      </c>
      <c r="AI107" s="170" t="s">
        <v>362</v>
      </c>
      <c r="AJ107" s="170" t="s">
        <v>362</v>
      </c>
      <c r="AK107" s="170" t="s">
        <v>362</v>
      </c>
      <c r="AL107" s="170" t="s">
        <v>362</v>
      </c>
      <c r="AM107" s="170" t="s">
        <v>362</v>
      </c>
    </row>
    <row r="108" spans="1:39" ht="22.5" x14ac:dyDescent="0.25">
      <c r="A108" s="166">
        <v>94</v>
      </c>
      <c r="B108" s="167" t="s">
        <v>431</v>
      </c>
      <c r="C108" s="162">
        <v>14967</v>
      </c>
      <c r="D108" s="168">
        <v>0</v>
      </c>
      <c r="E108" s="168">
        <v>14967</v>
      </c>
      <c r="F108" s="168">
        <v>0</v>
      </c>
      <c r="G108" s="168">
        <v>0</v>
      </c>
      <c r="H108" s="168">
        <v>0</v>
      </c>
      <c r="I108" s="169"/>
      <c r="J108" s="168">
        <v>0</v>
      </c>
      <c r="K108" s="168">
        <v>0</v>
      </c>
      <c r="L108" s="168">
        <v>0</v>
      </c>
      <c r="M108" s="168">
        <v>0</v>
      </c>
      <c r="N108" s="169">
        <v>14012.086456000001</v>
      </c>
      <c r="O108" s="169">
        <v>0</v>
      </c>
      <c r="P108" s="169">
        <v>14012.086456000001</v>
      </c>
      <c r="Q108" s="169">
        <v>0</v>
      </c>
      <c r="R108" s="169">
        <v>0</v>
      </c>
      <c r="S108" s="169">
        <v>0</v>
      </c>
      <c r="T108" s="169">
        <v>0</v>
      </c>
      <c r="U108" s="169">
        <v>0</v>
      </c>
      <c r="V108" s="169">
        <v>0</v>
      </c>
      <c r="W108" s="169">
        <v>0</v>
      </c>
      <c r="X108" s="169">
        <v>0</v>
      </c>
      <c r="Y108" s="169">
        <v>0</v>
      </c>
      <c r="Z108" s="169">
        <v>0</v>
      </c>
      <c r="AA108" s="169">
        <v>0</v>
      </c>
      <c r="AB108" s="169">
        <v>0</v>
      </c>
      <c r="AC108" s="170">
        <v>0.93619873428208733</v>
      </c>
      <c r="AD108" s="170" t="s">
        <v>362</v>
      </c>
      <c r="AE108" s="170">
        <v>0.93619873428208733</v>
      </c>
      <c r="AF108" s="170" t="s">
        <v>362</v>
      </c>
      <c r="AG108" s="170" t="s">
        <v>362</v>
      </c>
      <c r="AH108" s="170" t="s">
        <v>362</v>
      </c>
      <c r="AI108" s="170" t="s">
        <v>362</v>
      </c>
      <c r="AJ108" s="170" t="s">
        <v>362</v>
      </c>
      <c r="AK108" s="170" t="s">
        <v>362</v>
      </c>
      <c r="AL108" s="170" t="s">
        <v>362</v>
      </c>
      <c r="AM108" s="170" t="s">
        <v>362</v>
      </c>
    </row>
    <row r="109" spans="1:39" x14ac:dyDescent="0.25">
      <c r="A109" s="166">
        <v>95</v>
      </c>
      <c r="B109" s="167" t="s">
        <v>254</v>
      </c>
      <c r="C109" s="162">
        <v>98272.937999999995</v>
      </c>
      <c r="D109" s="168">
        <v>225.93799999999999</v>
      </c>
      <c r="E109" s="168">
        <v>98047</v>
      </c>
      <c r="F109" s="168">
        <v>0</v>
      </c>
      <c r="G109" s="168">
        <v>0</v>
      </c>
      <c r="H109" s="168">
        <v>0</v>
      </c>
      <c r="I109" s="169"/>
      <c r="J109" s="168">
        <v>0</v>
      </c>
      <c r="K109" s="168">
        <v>0</v>
      </c>
      <c r="L109" s="168">
        <v>0</v>
      </c>
      <c r="M109" s="168">
        <v>0</v>
      </c>
      <c r="N109" s="169">
        <v>100085.14169999999</v>
      </c>
      <c r="O109" s="169">
        <v>225.93799999999999</v>
      </c>
      <c r="P109" s="169">
        <v>93670.950255999996</v>
      </c>
      <c r="Q109" s="169">
        <v>0</v>
      </c>
      <c r="R109" s="169">
        <v>0</v>
      </c>
      <c r="S109" s="169">
        <v>0</v>
      </c>
      <c r="T109" s="169">
        <v>0</v>
      </c>
      <c r="U109" s="169">
        <v>0</v>
      </c>
      <c r="V109" s="169">
        <v>0</v>
      </c>
      <c r="W109" s="169">
        <v>6188.2534439999999</v>
      </c>
      <c r="X109" s="169">
        <v>0</v>
      </c>
      <c r="Y109" s="169">
        <v>6188.2534439999999</v>
      </c>
      <c r="Z109" s="169">
        <v>0</v>
      </c>
      <c r="AA109" s="169">
        <v>0</v>
      </c>
      <c r="AB109" s="169">
        <v>0</v>
      </c>
      <c r="AC109" s="170">
        <v>1.0184405161469783</v>
      </c>
      <c r="AD109" s="170">
        <v>1</v>
      </c>
      <c r="AE109" s="170">
        <v>0.95536783640498946</v>
      </c>
      <c r="AF109" s="170" t="s">
        <v>362</v>
      </c>
      <c r="AG109" s="170" t="s">
        <v>362</v>
      </c>
      <c r="AH109" s="170" t="s">
        <v>362</v>
      </c>
      <c r="AI109" s="170" t="s">
        <v>362</v>
      </c>
      <c r="AJ109" s="170" t="s">
        <v>362</v>
      </c>
      <c r="AK109" s="170" t="s">
        <v>362</v>
      </c>
      <c r="AL109" s="170" t="s">
        <v>362</v>
      </c>
      <c r="AM109" s="170" t="s">
        <v>362</v>
      </c>
    </row>
    <row r="110" spans="1:39" ht="22.5" x14ac:dyDescent="0.25">
      <c r="A110" s="166">
        <v>96</v>
      </c>
      <c r="B110" s="167" t="s">
        <v>432</v>
      </c>
      <c r="C110" s="162">
        <v>49672.13</v>
      </c>
      <c r="D110" s="168">
        <v>155.13</v>
      </c>
      <c r="E110" s="168">
        <v>49517</v>
      </c>
      <c r="F110" s="168">
        <v>0</v>
      </c>
      <c r="G110" s="168">
        <v>0</v>
      </c>
      <c r="H110" s="168">
        <v>0</v>
      </c>
      <c r="I110" s="169"/>
      <c r="J110" s="168">
        <v>0</v>
      </c>
      <c r="K110" s="168">
        <v>0</v>
      </c>
      <c r="L110" s="168">
        <v>0</v>
      </c>
      <c r="M110" s="168">
        <v>0</v>
      </c>
      <c r="N110" s="169">
        <v>38786.444943999995</v>
      </c>
      <c r="O110" s="169">
        <v>155.13</v>
      </c>
      <c r="P110" s="169">
        <v>38631.314943999998</v>
      </c>
      <c r="Q110" s="169">
        <v>0</v>
      </c>
      <c r="R110" s="169">
        <v>0</v>
      </c>
      <c r="S110" s="169">
        <v>0</v>
      </c>
      <c r="T110" s="169">
        <v>0</v>
      </c>
      <c r="U110" s="169">
        <v>0</v>
      </c>
      <c r="V110" s="169">
        <v>0</v>
      </c>
      <c r="W110" s="169">
        <v>0</v>
      </c>
      <c r="X110" s="169">
        <v>0</v>
      </c>
      <c r="Y110" s="169">
        <v>0</v>
      </c>
      <c r="Z110" s="169">
        <v>0</v>
      </c>
      <c r="AA110" s="169">
        <v>0</v>
      </c>
      <c r="AB110" s="169">
        <v>0</v>
      </c>
      <c r="AC110" s="170">
        <v>0.78084923968430586</v>
      </c>
      <c r="AD110" s="170">
        <v>1</v>
      </c>
      <c r="AE110" s="170">
        <v>0.78016267027485509</v>
      </c>
      <c r="AF110" s="170" t="s">
        <v>362</v>
      </c>
      <c r="AG110" s="170" t="s">
        <v>362</v>
      </c>
      <c r="AH110" s="170" t="s">
        <v>362</v>
      </c>
      <c r="AI110" s="170" t="s">
        <v>362</v>
      </c>
      <c r="AJ110" s="170" t="s">
        <v>362</v>
      </c>
      <c r="AK110" s="170" t="s">
        <v>362</v>
      </c>
      <c r="AL110" s="170" t="s">
        <v>362</v>
      </c>
      <c r="AM110" s="170" t="s">
        <v>362</v>
      </c>
    </row>
    <row r="111" spans="1:39" ht="22.5" x14ac:dyDescent="0.25">
      <c r="A111" s="166">
        <v>97</v>
      </c>
      <c r="B111" s="167" t="s">
        <v>433</v>
      </c>
      <c r="C111" s="162">
        <v>165</v>
      </c>
      <c r="D111" s="168">
        <v>0</v>
      </c>
      <c r="E111" s="168">
        <v>165</v>
      </c>
      <c r="F111" s="168">
        <v>0</v>
      </c>
      <c r="G111" s="168">
        <v>0</v>
      </c>
      <c r="H111" s="168">
        <v>0</v>
      </c>
      <c r="I111" s="169"/>
      <c r="J111" s="168">
        <v>0</v>
      </c>
      <c r="K111" s="168">
        <v>0</v>
      </c>
      <c r="L111" s="168">
        <v>0</v>
      </c>
      <c r="M111" s="168">
        <v>0</v>
      </c>
      <c r="N111" s="169">
        <v>165</v>
      </c>
      <c r="O111" s="169">
        <v>0</v>
      </c>
      <c r="P111" s="169">
        <v>165</v>
      </c>
      <c r="Q111" s="169">
        <v>0</v>
      </c>
      <c r="R111" s="169">
        <v>0</v>
      </c>
      <c r="S111" s="169">
        <v>0</v>
      </c>
      <c r="T111" s="169">
        <v>0</v>
      </c>
      <c r="U111" s="169">
        <v>0</v>
      </c>
      <c r="V111" s="169">
        <v>0</v>
      </c>
      <c r="W111" s="169">
        <v>0</v>
      </c>
      <c r="X111" s="169">
        <v>0</v>
      </c>
      <c r="Y111" s="169">
        <v>0</v>
      </c>
      <c r="Z111" s="169">
        <v>0</v>
      </c>
      <c r="AA111" s="169">
        <v>0</v>
      </c>
      <c r="AB111" s="169">
        <v>0</v>
      </c>
      <c r="AC111" s="170">
        <v>1</v>
      </c>
      <c r="AD111" s="170" t="s">
        <v>362</v>
      </c>
      <c r="AE111" s="170">
        <v>1</v>
      </c>
      <c r="AF111" s="170" t="s">
        <v>362</v>
      </c>
      <c r="AG111" s="170" t="s">
        <v>362</v>
      </c>
      <c r="AH111" s="170" t="s">
        <v>362</v>
      </c>
      <c r="AI111" s="170" t="s">
        <v>362</v>
      </c>
      <c r="AJ111" s="170" t="s">
        <v>362</v>
      </c>
      <c r="AK111" s="170" t="s">
        <v>362</v>
      </c>
      <c r="AL111" s="170" t="s">
        <v>362</v>
      </c>
      <c r="AM111" s="170" t="s">
        <v>362</v>
      </c>
    </row>
    <row r="112" spans="1:39" ht="22.5" x14ac:dyDescent="0.25">
      <c r="A112" s="166">
        <v>98</v>
      </c>
      <c r="B112" s="167" t="s">
        <v>434</v>
      </c>
      <c r="C112" s="162">
        <v>21854</v>
      </c>
      <c r="D112" s="168">
        <v>0</v>
      </c>
      <c r="E112" s="168">
        <v>21854</v>
      </c>
      <c r="F112" s="168">
        <v>0</v>
      </c>
      <c r="G112" s="168">
        <v>0</v>
      </c>
      <c r="H112" s="168">
        <v>0</v>
      </c>
      <c r="I112" s="169"/>
      <c r="J112" s="168">
        <v>0</v>
      </c>
      <c r="K112" s="168">
        <v>0</v>
      </c>
      <c r="L112" s="168">
        <v>0</v>
      </c>
      <c r="M112" s="168">
        <v>0</v>
      </c>
      <c r="N112" s="169">
        <v>21854</v>
      </c>
      <c r="O112" s="169">
        <v>0</v>
      </c>
      <c r="P112" s="169">
        <v>9729.9719999999998</v>
      </c>
      <c r="Q112" s="169">
        <v>0</v>
      </c>
      <c r="R112" s="169">
        <v>0</v>
      </c>
      <c r="S112" s="169">
        <v>0</v>
      </c>
      <c r="T112" s="169">
        <v>0</v>
      </c>
      <c r="U112" s="169">
        <v>0</v>
      </c>
      <c r="V112" s="169">
        <v>0</v>
      </c>
      <c r="W112" s="169">
        <v>12124.028</v>
      </c>
      <c r="X112" s="169">
        <v>0</v>
      </c>
      <c r="Y112" s="169">
        <v>12124.028</v>
      </c>
      <c r="Z112" s="169">
        <v>0</v>
      </c>
      <c r="AA112" s="169">
        <v>0</v>
      </c>
      <c r="AB112" s="169">
        <v>0</v>
      </c>
      <c r="AC112" s="170">
        <v>1</v>
      </c>
      <c r="AD112" s="170" t="s">
        <v>362</v>
      </c>
      <c r="AE112" s="170">
        <v>0.44522613709160791</v>
      </c>
      <c r="AF112" s="170" t="s">
        <v>362</v>
      </c>
      <c r="AG112" s="170" t="s">
        <v>362</v>
      </c>
      <c r="AH112" s="170" t="s">
        <v>362</v>
      </c>
      <c r="AI112" s="170" t="s">
        <v>362</v>
      </c>
      <c r="AJ112" s="170" t="s">
        <v>362</v>
      </c>
      <c r="AK112" s="170" t="s">
        <v>362</v>
      </c>
      <c r="AL112" s="170" t="s">
        <v>362</v>
      </c>
      <c r="AM112" s="170" t="s">
        <v>362</v>
      </c>
    </row>
    <row r="113" spans="1:39" ht="22.5" x14ac:dyDescent="0.25">
      <c r="A113" s="166">
        <v>99</v>
      </c>
      <c r="B113" s="167" t="s">
        <v>236</v>
      </c>
      <c r="C113" s="162">
        <v>346</v>
      </c>
      <c r="D113" s="168">
        <v>0</v>
      </c>
      <c r="E113" s="168">
        <v>346</v>
      </c>
      <c r="F113" s="168">
        <v>0</v>
      </c>
      <c r="G113" s="168">
        <v>0</v>
      </c>
      <c r="H113" s="168">
        <v>0</v>
      </c>
      <c r="I113" s="169"/>
      <c r="J113" s="168">
        <v>0</v>
      </c>
      <c r="K113" s="168">
        <v>0</v>
      </c>
      <c r="L113" s="168">
        <v>0</v>
      </c>
      <c r="M113" s="168">
        <v>0</v>
      </c>
      <c r="N113" s="169">
        <v>345.8</v>
      </c>
      <c r="O113" s="169">
        <v>0</v>
      </c>
      <c r="P113" s="169">
        <v>345.8</v>
      </c>
      <c r="Q113" s="169">
        <v>0</v>
      </c>
      <c r="R113" s="169">
        <v>0</v>
      </c>
      <c r="S113" s="169">
        <v>0</v>
      </c>
      <c r="T113" s="169">
        <v>0</v>
      </c>
      <c r="U113" s="169">
        <v>0</v>
      </c>
      <c r="V113" s="169">
        <v>0</v>
      </c>
      <c r="W113" s="169">
        <v>0</v>
      </c>
      <c r="X113" s="169">
        <v>0</v>
      </c>
      <c r="Y113" s="169">
        <v>0</v>
      </c>
      <c r="Z113" s="169">
        <v>0</v>
      </c>
      <c r="AA113" s="169">
        <v>0</v>
      </c>
      <c r="AB113" s="169">
        <v>0</v>
      </c>
      <c r="AC113" s="170">
        <v>0.99942196531791916</v>
      </c>
      <c r="AD113" s="170" t="s">
        <v>362</v>
      </c>
      <c r="AE113" s="170">
        <v>0.99942196531791916</v>
      </c>
      <c r="AF113" s="170" t="s">
        <v>362</v>
      </c>
      <c r="AG113" s="170" t="s">
        <v>362</v>
      </c>
      <c r="AH113" s="170" t="s">
        <v>362</v>
      </c>
      <c r="AI113" s="170" t="s">
        <v>362</v>
      </c>
      <c r="AJ113" s="170" t="s">
        <v>362</v>
      </c>
      <c r="AK113" s="170" t="s">
        <v>362</v>
      </c>
      <c r="AL113" s="170" t="s">
        <v>362</v>
      </c>
      <c r="AM113" s="170" t="s">
        <v>362</v>
      </c>
    </row>
    <row r="114" spans="1:39" x14ac:dyDescent="0.25">
      <c r="A114" s="166">
        <v>100</v>
      </c>
      <c r="B114" s="167" t="s">
        <v>255</v>
      </c>
      <c r="C114" s="162">
        <v>167</v>
      </c>
      <c r="D114" s="168">
        <v>0</v>
      </c>
      <c r="E114" s="168">
        <v>167</v>
      </c>
      <c r="F114" s="168">
        <v>0</v>
      </c>
      <c r="G114" s="168">
        <v>0</v>
      </c>
      <c r="H114" s="168">
        <v>0</v>
      </c>
      <c r="I114" s="169"/>
      <c r="J114" s="168">
        <v>0</v>
      </c>
      <c r="K114" s="168">
        <v>0</v>
      </c>
      <c r="L114" s="168">
        <v>0</v>
      </c>
      <c r="M114" s="168">
        <v>0</v>
      </c>
      <c r="N114" s="169">
        <v>167</v>
      </c>
      <c r="O114" s="169">
        <v>0</v>
      </c>
      <c r="P114" s="169">
        <v>167</v>
      </c>
      <c r="Q114" s="169">
        <v>0</v>
      </c>
      <c r="R114" s="169">
        <v>0</v>
      </c>
      <c r="S114" s="169">
        <v>0</v>
      </c>
      <c r="T114" s="169">
        <v>0</v>
      </c>
      <c r="U114" s="169">
        <v>0</v>
      </c>
      <c r="V114" s="169">
        <v>0</v>
      </c>
      <c r="W114" s="169">
        <v>0</v>
      </c>
      <c r="X114" s="169">
        <v>0</v>
      </c>
      <c r="Y114" s="169">
        <v>0</v>
      </c>
      <c r="Z114" s="169">
        <v>0</v>
      </c>
      <c r="AA114" s="169">
        <v>0</v>
      </c>
      <c r="AB114" s="169">
        <v>0</v>
      </c>
      <c r="AC114" s="170">
        <v>1</v>
      </c>
      <c r="AD114" s="170" t="s">
        <v>362</v>
      </c>
      <c r="AE114" s="170">
        <v>1</v>
      </c>
      <c r="AF114" s="170" t="s">
        <v>362</v>
      </c>
      <c r="AG114" s="170" t="s">
        <v>362</v>
      </c>
      <c r="AH114" s="170" t="s">
        <v>362</v>
      </c>
      <c r="AI114" s="170" t="s">
        <v>362</v>
      </c>
      <c r="AJ114" s="170" t="s">
        <v>362</v>
      </c>
      <c r="AK114" s="170" t="s">
        <v>362</v>
      </c>
      <c r="AL114" s="170" t="s">
        <v>362</v>
      </c>
      <c r="AM114" s="170" t="s">
        <v>362</v>
      </c>
    </row>
    <row r="115" spans="1:39" ht="22.5" x14ac:dyDescent="0.25">
      <c r="A115" s="166">
        <v>101</v>
      </c>
      <c r="B115" s="167" t="s">
        <v>435</v>
      </c>
      <c r="C115" s="162">
        <v>400</v>
      </c>
      <c r="D115" s="168">
        <v>0</v>
      </c>
      <c r="E115" s="168">
        <v>400</v>
      </c>
      <c r="F115" s="168">
        <v>0</v>
      </c>
      <c r="G115" s="168">
        <v>0</v>
      </c>
      <c r="H115" s="168">
        <v>0</v>
      </c>
      <c r="I115" s="169"/>
      <c r="J115" s="168">
        <v>0</v>
      </c>
      <c r="K115" s="168">
        <v>0</v>
      </c>
      <c r="L115" s="168">
        <v>0</v>
      </c>
      <c r="M115" s="168">
        <v>0</v>
      </c>
      <c r="N115" s="169">
        <v>0</v>
      </c>
      <c r="O115" s="169">
        <v>0</v>
      </c>
      <c r="P115" s="169">
        <v>0</v>
      </c>
      <c r="Q115" s="169">
        <v>0</v>
      </c>
      <c r="R115" s="169">
        <v>0</v>
      </c>
      <c r="S115" s="169">
        <v>0</v>
      </c>
      <c r="T115" s="169">
        <v>0</v>
      </c>
      <c r="U115" s="169">
        <v>0</v>
      </c>
      <c r="V115" s="169">
        <v>0</v>
      </c>
      <c r="W115" s="169">
        <v>0</v>
      </c>
      <c r="X115" s="169">
        <v>0</v>
      </c>
      <c r="Y115" s="169">
        <v>0</v>
      </c>
      <c r="Z115" s="169">
        <v>0</v>
      </c>
      <c r="AA115" s="169">
        <v>0</v>
      </c>
      <c r="AB115" s="169">
        <v>0</v>
      </c>
      <c r="AC115" s="170">
        <v>0</v>
      </c>
      <c r="AD115" s="170" t="s">
        <v>362</v>
      </c>
      <c r="AE115" s="170">
        <v>0</v>
      </c>
      <c r="AF115" s="170" t="s">
        <v>362</v>
      </c>
      <c r="AG115" s="170" t="s">
        <v>362</v>
      </c>
      <c r="AH115" s="170" t="s">
        <v>362</v>
      </c>
      <c r="AI115" s="170" t="s">
        <v>362</v>
      </c>
      <c r="AJ115" s="170" t="s">
        <v>362</v>
      </c>
      <c r="AK115" s="170" t="s">
        <v>362</v>
      </c>
      <c r="AL115" s="170" t="s">
        <v>362</v>
      </c>
      <c r="AM115" s="170" t="s">
        <v>362</v>
      </c>
    </row>
    <row r="116" spans="1:39" ht="22.5" x14ac:dyDescent="0.25">
      <c r="A116" s="166">
        <v>102</v>
      </c>
      <c r="B116" s="167" t="s">
        <v>436</v>
      </c>
      <c r="C116" s="162">
        <v>19119</v>
      </c>
      <c r="D116" s="168">
        <v>19119</v>
      </c>
      <c r="E116" s="168">
        <v>0</v>
      </c>
      <c r="F116" s="168">
        <v>0</v>
      </c>
      <c r="G116" s="168">
        <v>0</v>
      </c>
      <c r="H116" s="168">
        <v>0</v>
      </c>
      <c r="I116" s="169"/>
      <c r="J116" s="168">
        <v>0</v>
      </c>
      <c r="K116" s="168">
        <v>0</v>
      </c>
      <c r="L116" s="168">
        <v>0</v>
      </c>
      <c r="M116" s="168">
        <v>0</v>
      </c>
      <c r="N116" s="169">
        <v>20584.932199999999</v>
      </c>
      <c r="O116" s="169">
        <v>20584.932199999999</v>
      </c>
      <c r="P116" s="169">
        <v>0</v>
      </c>
      <c r="Q116" s="169">
        <v>0</v>
      </c>
      <c r="R116" s="169">
        <v>0</v>
      </c>
      <c r="S116" s="169">
        <v>0</v>
      </c>
      <c r="T116" s="169">
        <v>0</v>
      </c>
      <c r="U116" s="169">
        <v>0</v>
      </c>
      <c r="V116" s="169">
        <v>0</v>
      </c>
      <c r="W116" s="169">
        <v>0</v>
      </c>
      <c r="X116" s="169">
        <v>0</v>
      </c>
      <c r="Y116" s="169">
        <v>0</v>
      </c>
      <c r="Z116" s="169">
        <v>0</v>
      </c>
      <c r="AA116" s="169">
        <v>0</v>
      </c>
      <c r="AB116" s="169">
        <v>0</v>
      </c>
      <c r="AC116" s="170">
        <v>1.0766741042941577</v>
      </c>
      <c r="AD116" s="170">
        <v>1.0766741042941577</v>
      </c>
      <c r="AE116" s="170" t="s">
        <v>362</v>
      </c>
      <c r="AF116" s="170" t="s">
        <v>362</v>
      </c>
      <c r="AG116" s="170" t="s">
        <v>362</v>
      </c>
      <c r="AH116" s="170" t="s">
        <v>362</v>
      </c>
      <c r="AI116" s="170" t="s">
        <v>362</v>
      </c>
      <c r="AJ116" s="170" t="s">
        <v>362</v>
      </c>
      <c r="AK116" s="170" t="s">
        <v>362</v>
      </c>
      <c r="AL116" s="170" t="s">
        <v>362</v>
      </c>
      <c r="AM116" s="170" t="s">
        <v>362</v>
      </c>
    </row>
    <row r="117" spans="1:39" ht="22.5" x14ac:dyDescent="0.25">
      <c r="A117" s="166">
        <v>103</v>
      </c>
      <c r="B117" s="167" t="s">
        <v>437</v>
      </c>
      <c r="C117" s="162">
        <v>441.08</v>
      </c>
      <c r="D117" s="168">
        <v>441.08</v>
      </c>
      <c r="E117" s="168">
        <v>0</v>
      </c>
      <c r="F117" s="168">
        <v>0</v>
      </c>
      <c r="G117" s="168">
        <v>0</v>
      </c>
      <c r="H117" s="168">
        <v>0</v>
      </c>
      <c r="I117" s="169"/>
      <c r="J117" s="168">
        <v>0</v>
      </c>
      <c r="K117" s="168">
        <v>0</v>
      </c>
      <c r="L117" s="168">
        <v>0</v>
      </c>
      <c r="M117" s="168">
        <v>0</v>
      </c>
      <c r="N117" s="169">
        <v>441.08</v>
      </c>
      <c r="O117" s="169">
        <v>441.08</v>
      </c>
      <c r="P117" s="169">
        <v>0</v>
      </c>
      <c r="Q117" s="169">
        <v>0</v>
      </c>
      <c r="R117" s="169">
        <v>0</v>
      </c>
      <c r="S117" s="169">
        <v>0</v>
      </c>
      <c r="T117" s="169">
        <v>0</v>
      </c>
      <c r="U117" s="169">
        <v>0</v>
      </c>
      <c r="V117" s="169">
        <v>0</v>
      </c>
      <c r="W117" s="169">
        <v>0</v>
      </c>
      <c r="X117" s="169">
        <v>0</v>
      </c>
      <c r="Y117" s="169">
        <v>0</v>
      </c>
      <c r="Z117" s="169">
        <v>0</v>
      </c>
      <c r="AA117" s="169">
        <v>0</v>
      </c>
      <c r="AB117" s="169">
        <v>0</v>
      </c>
      <c r="AC117" s="170">
        <v>1</v>
      </c>
      <c r="AD117" s="170">
        <v>1</v>
      </c>
      <c r="AE117" s="170" t="s">
        <v>362</v>
      </c>
      <c r="AF117" s="170" t="s">
        <v>362</v>
      </c>
      <c r="AG117" s="170" t="s">
        <v>362</v>
      </c>
      <c r="AH117" s="170" t="s">
        <v>362</v>
      </c>
      <c r="AI117" s="170" t="s">
        <v>362</v>
      </c>
      <c r="AJ117" s="170" t="s">
        <v>362</v>
      </c>
      <c r="AK117" s="170" t="s">
        <v>362</v>
      </c>
      <c r="AL117" s="170" t="s">
        <v>362</v>
      </c>
      <c r="AM117" s="170" t="s">
        <v>362</v>
      </c>
    </row>
    <row r="118" spans="1:39" ht="22.5" x14ac:dyDescent="0.25">
      <c r="A118" s="166">
        <v>104</v>
      </c>
      <c r="B118" s="167" t="s">
        <v>438</v>
      </c>
      <c r="C118" s="162">
        <v>3600</v>
      </c>
      <c r="D118" s="168">
        <v>3600</v>
      </c>
      <c r="E118" s="168">
        <v>0</v>
      </c>
      <c r="F118" s="168">
        <v>0</v>
      </c>
      <c r="G118" s="168">
        <v>0</v>
      </c>
      <c r="H118" s="168">
        <v>0</v>
      </c>
      <c r="I118" s="169"/>
      <c r="J118" s="168">
        <v>0</v>
      </c>
      <c r="K118" s="168">
        <v>0</v>
      </c>
      <c r="L118" s="168">
        <v>0</v>
      </c>
      <c r="M118" s="168">
        <v>0</v>
      </c>
      <c r="N118" s="169">
        <v>5964.4680000000008</v>
      </c>
      <c r="O118" s="169">
        <v>3582.5880000000002</v>
      </c>
      <c r="P118" s="169">
        <v>0</v>
      </c>
      <c r="Q118" s="169">
        <v>0</v>
      </c>
      <c r="R118" s="169">
        <v>0</v>
      </c>
      <c r="S118" s="169">
        <v>0</v>
      </c>
      <c r="T118" s="169">
        <v>0</v>
      </c>
      <c r="U118" s="169">
        <v>0</v>
      </c>
      <c r="V118" s="169">
        <v>0</v>
      </c>
      <c r="W118" s="169">
        <v>2381.88</v>
      </c>
      <c r="X118" s="169">
        <v>2381.88</v>
      </c>
      <c r="Y118" s="169">
        <v>0</v>
      </c>
      <c r="Z118" s="169">
        <v>0</v>
      </c>
      <c r="AA118" s="169">
        <v>0</v>
      </c>
      <c r="AB118" s="169">
        <v>0</v>
      </c>
      <c r="AC118" s="170">
        <v>1.6567966666666669</v>
      </c>
      <c r="AD118" s="170">
        <v>0.9951633333333334</v>
      </c>
      <c r="AE118" s="170" t="s">
        <v>362</v>
      </c>
      <c r="AF118" s="170" t="s">
        <v>362</v>
      </c>
      <c r="AG118" s="170" t="s">
        <v>362</v>
      </c>
      <c r="AH118" s="170" t="s">
        <v>362</v>
      </c>
      <c r="AI118" s="170" t="s">
        <v>362</v>
      </c>
      <c r="AJ118" s="170" t="s">
        <v>362</v>
      </c>
      <c r="AK118" s="170" t="s">
        <v>362</v>
      </c>
      <c r="AL118" s="170" t="s">
        <v>362</v>
      </c>
      <c r="AM118" s="170" t="s">
        <v>362</v>
      </c>
    </row>
    <row r="119" spans="1:39" ht="22.5" x14ac:dyDescent="0.25">
      <c r="A119" s="166">
        <v>105</v>
      </c>
      <c r="B119" s="167" t="s">
        <v>439</v>
      </c>
      <c r="C119" s="162">
        <v>44553.976999999999</v>
      </c>
      <c r="D119" s="168">
        <v>44553.976999999999</v>
      </c>
      <c r="E119" s="168">
        <v>0</v>
      </c>
      <c r="F119" s="168">
        <v>0</v>
      </c>
      <c r="G119" s="168">
        <v>0</v>
      </c>
      <c r="H119" s="168">
        <v>0</v>
      </c>
      <c r="I119" s="169"/>
      <c r="J119" s="168">
        <v>0</v>
      </c>
      <c r="K119" s="168">
        <v>0</v>
      </c>
      <c r="L119" s="168">
        <v>0</v>
      </c>
      <c r="M119" s="168">
        <v>0</v>
      </c>
      <c r="N119" s="169">
        <v>45189.828600000001</v>
      </c>
      <c r="O119" s="169">
        <v>43242.828600000001</v>
      </c>
      <c r="P119" s="169">
        <v>0</v>
      </c>
      <c r="Q119" s="169">
        <v>0</v>
      </c>
      <c r="R119" s="169">
        <v>0</v>
      </c>
      <c r="S119" s="169">
        <v>0</v>
      </c>
      <c r="T119" s="169">
        <v>0</v>
      </c>
      <c r="U119" s="169">
        <v>0</v>
      </c>
      <c r="V119" s="169">
        <v>0</v>
      </c>
      <c r="W119" s="169">
        <v>1947</v>
      </c>
      <c r="X119" s="169">
        <v>1947</v>
      </c>
      <c r="Y119" s="169">
        <v>0</v>
      </c>
      <c r="Z119" s="169">
        <v>0</v>
      </c>
      <c r="AA119" s="169">
        <v>0</v>
      </c>
      <c r="AB119" s="169">
        <v>0</v>
      </c>
      <c r="AC119" s="170">
        <v>1.0142714891647047</v>
      </c>
      <c r="AD119" s="170">
        <v>0.97057168656346893</v>
      </c>
      <c r="AE119" s="170" t="s">
        <v>362</v>
      </c>
      <c r="AF119" s="170" t="s">
        <v>362</v>
      </c>
      <c r="AG119" s="170" t="s">
        <v>362</v>
      </c>
      <c r="AH119" s="170" t="s">
        <v>362</v>
      </c>
      <c r="AI119" s="170" t="s">
        <v>362</v>
      </c>
      <c r="AJ119" s="170" t="s">
        <v>362</v>
      </c>
      <c r="AK119" s="170" t="s">
        <v>362</v>
      </c>
      <c r="AL119" s="170" t="s">
        <v>362</v>
      </c>
      <c r="AM119" s="170" t="s">
        <v>362</v>
      </c>
    </row>
    <row r="120" spans="1:39" x14ac:dyDescent="0.25">
      <c r="A120" s="166">
        <v>106</v>
      </c>
      <c r="B120" s="167" t="s">
        <v>440</v>
      </c>
      <c r="C120" s="162">
        <v>7240</v>
      </c>
      <c r="D120" s="168">
        <v>7240</v>
      </c>
      <c r="E120" s="168">
        <v>0</v>
      </c>
      <c r="F120" s="168">
        <v>0</v>
      </c>
      <c r="G120" s="168">
        <v>0</v>
      </c>
      <c r="H120" s="168">
        <v>0</v>
      </c>
      <c r="I120" s="169"/>
      <c r="J120" s="168">
        <v>0</v>
      </c>
      <c r="K120" s="168">
        <v>0</v>
      </c>
      <c r="L120" s="168">
        <v>0</v>
      </c>
      <c r="M120" s="168">
        <v>0</v>
      </c>
      <c r="N120" s="169">
        <v>7138.8472499999998</v>
      </c>
      <c r="O120" s="169">
        <v>7138.8472499999998</v>
      </c>
      <c r="P120" s="169">
        <v>0</v>
      </c>
      <c r="Q120" s="169">
        <v>0</v>
      </c>
      <c r="R120" s="169">
        <v>0</v>
      </c>
      <c r="S120" s="169">
        <v>0</v>
      </c>
      <c r="T120" s="169">
        <v>0</v>
      </c>
      <c r="U120" s="169">
        <v>0</v>
      </c>
      <c r="V120" s="169">
        <v>0</v>
      </c>
      <c r="W120" s="169">
        <v>0</v>
      </c>
      <c r="X120" s="169">
        <v>0</v>
      </c>
      <c r="Y120" s="169">
        <v>0</v>
      </c>
      <c r="Z120" s="169">
        <v>0</v>
      </c>
      <c r="AA120" s="169">
        <v>0</v>
      </c>
      <c r="AB120" s="169">
        <v>0</v>
      </c>
      <c r="AC120" s="170">
        <v>0.98602862569060767</v>
      </c>
      <c r="AD120" s="170">
        <v>0.98602862569060767</v>
      </c>
      <c r="AE120" s="170" t="s">
        <v>362</v>
      </c>
      <c r="AF120" s="170" t="s">
        <v>362</v>
      </c>
      <c r="AG120" s="170" t="s">
        <v>362</v>
      </c>
      <c r="AH120" s="170" t="s">
        <v>362</v>
      </c>
      <c r="AI120" s="170" t="s">
        <v>362</v>
      </c>
      <c r="AJ120" s="170" t="s">
        <v>362</v>
      </c>
      <c r="AK120" s="170" t="s">
        <v>362</v>
      </c>
      <c r="AL120" s="170" t="s">
        <v>362</v>
      </c>
      <c r="AM120" s="170" t="s">
        <v>362</v>
      </c>
    </row>
    <row r="121" spans="1:39" ht="22.5" x14ac:dyDescent="0.25">
      <c r="A121" s="166">
        <v>107</v>
      </c>
      <c r="B121" s="167" t="s">
        <v>441</v>
      </c>
      <c r="C121" s="162">
        <v>15055</v>
      </c>
      <c r="D121" s="168">
        <v>15055</v>
      </c>
      <c r="E121" s="168">
        <v>0</v>
      </c>
      <c r="F121" s="168">
        <v>0</v>
      </c>
      <c r="G121" s="168">
        <v>0</v>
      </c>
      <c r="H121" s="168">
        <v>0</v>
      </c>
      <c r="I121" s="169"/>
      <c r="J121" s="168">
        <v>0</v>
      </c>
      <c r="K121" s="168">
        <v>0</v>
      </c>
      <c r="L121" s="168">
        <v>0</v>
      </c>
      <c r="M121" s="168">
        <v>0</v>
      </c>
      <c r="N121" s="169">
        <v>14582.535</v>
      </c>
      <c r="O121" s="169">
        <v>13844.153</v>
      </c>
      <c r="P121" s="169">
        <v>0</v>
      </c>
      <c r="Q121" s="169">
        <v>0</v>
      </c>
      <c r="R121" s="169">
        <v>0</v>
      </c>
      <c r="S121" s="169">
        <v>0</v>
      </c>
      <c r="T121" s="169">
        <v>0</v>
      </c>
      <c r="U121" s="169">
        <v>0</v>
      </c>
      <c r="V121" s="169">
        <v>0</v>
      </c>
      <c r="W121" s="169">
        <v>738.38199999999995</v>
      </c>
      <c r="X121" s="169">
        <v>738.38199999999995</v>
      </c>
      <c r="Y121" s="169">
        <v>0</v>
      </c>
      <c r="Z121" s="169">
        <v>0</v>
      </c>
      <c r="AA121" s="169">
        <v>0</v>
      </c>
      <c r="AB121" s="169">
        <v>0</v>
      </c>
      <c r="AC121" s="170">
        <v>0.96861740285619391</v>
      </c>
      <c r="AD121" s="170">
        <v>0.91957177017602132</v>
      </c>
      <c r="AE121" s="170" t="s">
        <v>362</v>
      </c>
      <c r="AF121" s="170" t="s">
        <v>362</v>
      </c>
      <c r="AG121" s="170" t="s">
        <v>362</v>
      </c>
      <c r="AH121" s="170" t="s">
        <v>362</v>
      </c>
      <c r="AI121" s="170" t="s">
        <v>362</v>
      </c>
      <c r="AJ121" s="170" t="s">
        <v>362</v>
      </c>
      <c r="AK121" s="170" t="s">
        <v>362</v>
      </c>
      <c r="AL121" s="170" t="s">
        <v>362</v>
      </c>
      <c r="AM121" s="170" t="s">
        <v>362</v>
      </c>
    </row>
    <row r="122" spans="1:39" ht="22.5" x14ac:dyDescent="0.25">
      <c r="A122" s="166">
        <v>108</v>
      </c>
      <c r="B122" s="167" t="s">
        <v>442</v>
      </c>
      <c r="C122" s="162">
        <v>10022.450999999999</v>
      </c>
      <c r="D122" s="168">
        <v>10022.450999999999</v>
      </c>
      <c r="E122" s="168">
        <v>0</v>
      </c>
      <c r="F122" s="168">
        <v>0</v>
      </c>
      <c r="G122" s="168">
        <v>0</v>
      </c>
      <c r="H122" s="168">
        <v>0</v>
      </c>
      <c r="I122" s="169"/>
      <c r="J122" s="168">
        <v>0</v>
      </c>
      <c r="K122" s="168">
        <v>0</v>
      </c>
      <c r="L122" s="168">
        <v>0</v>
      </c>
      <c r="M122" s="168">
        <v>0</v>
      </c>
      <c r="N122" s="169">
        <v>23808.844999999998</v>
      </c>
      <c r="O122" s="169">
        <v>22644.879830999998</v>
      </c>
      <c r="P122" s="169">
        <v>0</v>
      </c>
      <c r="Q122" s="169">
        <v>0</v>
      </c>
      <c r="R122" s="169">
        <v>0</v>
      </c>
      <c r="S122" s="169">
        <v>0</v>
      </c>
      <c r="T122" s="169">
        <v>0</v>
      </c>
      <c r="U122" s="169">
        <v>0</v>
      </c>
      <c r="V122" s="169">
        <v>0</v>
      </c>
      <c r="W122" s="169">
        <v>1163.9651690000001</v>
      </c>
      <c r="X122" s="169">
        <v>1163.9651690000001</v>
      </c>
      <c r="Y122" s="169">
        <v>0</v>
      </c>
      <c r="Z122" s="169">
        <v>0</v>
      </c>
      <c r="AA122" s="169">
        <v>0</v>
      </c>
      <c r="AB122" s="169">
        <v>0</v>
      </c>
      <c r="AC122" s="170">
        <v>2.3755511501128814</v>
      </c>
      <c r="AD122" s="170">
        <v>2.2594153696535906</v>
      </c>
      <c r="AE122" s="170" t="s">
        <v>362</v>
      </c>
      <c r="AF122" s="170" t="s">
        <v>362</v>
      </c>
      <c r="AG122" s="170" t="s">
        <v>362</v>
      </c>
      <c r="AH122" s="170" t="s">
        <v>362</v>
      </c>
      <c r="AI122" s="170" t="s">
        <v>362</v>
      </c>
      <c r="AJ122" s="170" t="s">
        <v>362</v>
      </c>
      <c r="AK122" s="170" t="s">
        <v>362</v>
      </c>
      <c r="AL122" s="170" t="s">
        <v>362</v>
      </c>
      <c r="AM122" s="170" t="s">
        <v>362</v>
      </c>
    </row>
    <row r="123" spans="1:39" ht="22.5" x14ac:dyDescent="0.25">
      <c r="A123" s="166">
        <v>109</v>
      </c>
      <c r="B123" s="167" t="s">
        <v>443</v>
      </c>
      <c r="C123" s="162">
        <v>1000</v>
      </c>
      <c r="D123" s="168">
        <v>1000</v>
      </c>
      <c r="E123" s="168">
        <v>0</v>
      </c>
      <c r="F123" s="168">
        <v>0</v>
      </c>
      <c r="G123" s="168">
        <v>0</v>
      </c>
      <c r="H123" s="168">
        <v>0</v>
      </c>
      <c r="I123" s="169"/>
      <c r="J123" s="168">
        <v>0</v>
      </c>
      <c r="K123" s="168">
        <v>0</v>
      </c>
      <c r="L123" s="168">
        <v>0</v>
      </c>
      <c r="M123" s="168">
        <v>0</v>
      </c>
      <c r="N123" s="169">
        <v>1000</v>
      </c>
      <c r="O123" s="169">
        <v>1000</v>
      </c>
      <c r="P123" s="169">
        <v>0</v>
      </c>
      <c r="Q123" s="169">
        <v>0</v>
      </c>
      <c r="R123" s="169">
        <v>0</v>
      </c>
      <c r="S123" s="169">
        <v>0</v>
      </c>
      <c r="T123" s="169">
        <v>0</v>
      </c>
      <c r="U123" s="169">
        <v>0</v>
      </c>
      <c r="V123" s="169">
        <v>0</v>
      </c>
      <c r="W123" s="169">
        <v>0</v>
      </c>
      <c r="X123" s="169">
        <v>0</v>
      </c>
      <c r="Y123" s="169">
        <v>0</v>
      </c>
      <c r="Z123" s="169">
        <v>0</v>
      </c>
      <c r="AA123" s="169">
        <v>0</v>
      </c>
      <c r="AB123" s="169">
        <v>0</v>
      </c>
      <c r="AC123" s="170">
        <v>1</v>
      </c>
      <c r="AD123" s="170">
        <v>1</v>
      </c>
      <c r="AE123" s="170" t="s">
        <v>362</v>
      </c>
      <c r="AF123" s="170" t="s">
        <v>362</v>
      </c>
      <c r="AG123" s="170" t="s">
        <v>362</v>
      </c>
      <c r="AH123" s="170" t="s">
        <v>362</v>
      </c>
      <c r="AI123" s="170" t="s">
        <v>362</v>
      </c>
      <c r="AJ123" s="170" t="s">
        <v>362</v>
      </c>
      <c r="AK123" s="170" t="s">
        <v>362</v>
      </c>
      <c r="AL123" s="170" t="s">
        <v>362</v>
      </c>
      <c r="AM123" s="170" t="s">
        <v>362</v>
      </c>
    </row>
    <row r="124" spans="1:39" ht="22.5" x14ac:dyDescent="0.25">
      <c r="A124" s="166">
        <v>110</v>
      </c>
      <c r="B124" s="167" t="s">
        <v>444</v>
      </c>
      <c r="C124" s="162">
        <v>20000</v>
      </c>
      <c r="D124" s="168">
        <v>20000</v>
      </c>
      <c r="E124" s="168">
        <v>0</v>
      </c>
      <c r="F124" s="168">
        <v>0</v>
      </c>
      <c r="G124" s="168">
        <v>0</v>
      </c>
      <c r="H124" s="168">
        <v>0</v>
      </c>
      <c r="I124" s="169"/>
      <c r="J124" s="168">
        <v>0</v>
      </c>
      <c r="K124" s="168">
        <v>0</v>
      </c>
      <c r="L124" s="168">
        <v>0</v>
      </c>
      <c r="M124" s="168">
        <v>0</v>
      </c>
      <c r="N124" s="169">
        <v>28437.595000000001</v>
      </c>
      <c r="O124" s="169">
        <v>16134.225</v>
      </c>
      <c r="P124" s="169">
        <v>0</v>
      </c>
      <c r="Q124" s="169">
        <v>0</v>
      </c>
      <c r="R124" s="169">
        <v>0</v>
      </c>
      <c r="S124" s="169">
        <v>0</v>
      </c>
      <c r="T124" s="169">
        <v>0</v>
      </c>
      <c r="U124" s="169">
        <v>0</v>
      </c>
      <c r="V124" s="169">
        <v>0</v>
      </c>
      <c r="W124" s="169">
        <v>12303.37</v>
      </c>
      <c r="X124" s="169">
        <v>12303.37</v>
      </c>
      <c r="Y124" s="169">
        <v>0</v>
      </c>
      <c r="Z124" s="169">
        <v>0</v>
      </c>
      <c r="AA124" s="169">
        <v>0</v>
      </c>
      <c r="AB124" s="169">
        <v>0</v>
      </c>
      <c r="AC124" s="170">
        <v>1.42187975</v>
      </c>
      <c r="AD124" s="170">
        <v>0.80671124999999999</v>
      </c>
      <c r="AE124" s="170" t="s">
        <v>362</v>
      </c>
      <c r="AF124" s="170" t="s">
        <v>362</v>
      </c>
      <c r="AG124" s="170" t="s">
        <v>362</v>
      </c>
      <c r="AH124" s="170" t="s">
        <v>362</v>
      </c>
      <c r="AI124" s="170" t="s">
        <v>362</v>
      </c>
      <c r="AJ124" s="170" t="s">
        <v>362</v>
      </c>
      <c r="AK124" s="170" t="s">
        <v>362</v>
      </c>
      <c r="AL124" s="170" t="s">
        <v>362</v>
      </c>
      <c r="AM124" s="170" t="s">
        <v>362</v>
      </c>
    </row>
    <row r="125" spans="1:39" ht="22.5" x14ac:dyDescent="0.25">
      <c r="A125" s="166">
        <v>111</v>
      </c>
      <c r="B125" s="167" t="s">
        <v>445</v>
      </c>
      <c r="C125" s="162">
        <v>15037</v>
      </c>
      <c r="D125" s="168">
        <v>15037</v>
      </c>
      <c r="E125" s="168">
        <v>0</v>
      </c>
      <c r="F125" s="168">
        <v>0</v>
      </c>
      <c r="G125" s="168">
        <v>0</v>
      </c>
      <c r="H125" s="168">
        <v>0</v>
      </c>
      <c r="I125" s="169"/>
      <c r="J125" s="168">
        <v>0</v>
      </c>
      <c r="K125" s="168">
        <v>0</v>
      </c>
      <c r="L125" s="168">
        <v>0</v>
      </c>
      <c r="M125" s="168">
        <v>0</v>
      </c>
      <c r="N125" s="169">
        <v>14218.494000000001</v>
      </c>
      <c r="O125" s="169">
        <v>14218.494000000001</v>
      </c>
      <c r="P125" s="169">
        <v>0</v>
      </c>
      <c r="Q125" s="169">
        <v>0</v>
      </c>
      <c r="R125" s="169">
        <v>0</v>
      </c>
      <c r="S125" s="169">
        <v>0</v>
      </c>
      <c r="T125" s="169">
        <v>0</v>
      </c>
      <c r="U125" s="169">
        <v>0</v>
      </c>
      <c r="V125" s="169">
        <v>0</v>
      </c>
      <c r="W125" s="169">
        <v>0</v>
      </c>
      <c r="X125" s="169">
        <v>0</v>
      </c>
      <c r="Y125" s="169">
        <v>0</v>
      </c>
      <c r="Z125" s="169">
        <v>0</v>
      </c>
      <c r="AA125" s="169">
        <v>0</v>
      </c>
      <c r="AB125" s="169">
        <v>0</v>
      </c>
      <c r="AC125" s="170">
        <v>0.9455672009044358</v>
      </c>
      <c r="AD125" s="170">
        <v>0.9455672009044358</v>
      </c>
      <c r="AE125" s="170" t="s">
        <v>362</v>
      </c>
      <c r="AF125" s="170" t="s">
        <v>362</v>
      </c>
      <c r="AG125" s="170" t="s">
        <v>362</v>
      </c>
      <c r="AH125" s="170" t="s">
        <v>362</v>
      </c>
      <c r="AI125" s="170" t="s">
        <v>362</v>
      </c>
      <c r="AJ125" s="170" t="s">
        <v>362</v>
      </c>
      <c r="AK125" s="170" t="s">
        <v>362</v>
      </c>
      <c r="AL125" s="170" t="s">
        <v>362</v>
      </c>
      <c r="AM125" s="170" t="s">
        <v>362</v>
      </c>
    </row>
    <row r="126" spans="1:39" ht="22.5" x14ac:dyDescent="0.25">
      <c r="A126" s="166">
        <v>112</v>
      </c>
      <c r="B126" s="167" t="s">
        <v>446</v>
      </c>
      <c r="C126" s="162">
        <v>21000</v>
      </c>
      <c r="D126" s="168">
        <v>21000</v>
      </c>
      <c r="E126" s="168">
        <v>0</v>
      </c>
      <c r="F126" s="168">
        <v>0</v>
      </c>
      <c r="G126" s="168">
        <v>0</v>
      </c>
      <c r="H126" s="168">
        <v>0</v>
      </c>
      <c r="I126" s="169"/>
      <c r="J126" s="168">
        <v>0</v>
      </c>
      <c r="K126" s="168">
        <v>0</v>
      </c>
      <c r="L126" s="168">
        <v>0</v>
      </c>
      <c r="M126" s="168">
        <v>0</v>
      </c>
      <c r="N126" s="169">
        <v>20607.291000000001</v>
      </c>
      <c r="O126" s="169">
        <v>539.02599999999995</v>
      </c>
      <c r="P126" s="169">
        <v>0</v>
      </c>
      <c r="Q126" s="169">
        <v>0</v>
      </c>
      <c r="R126" s="169">
        <v>0</v>
      </c>
      <c r="S126" s="169">
        <v>0</v>
      </c>
      <c r="T126" s="169">
        <v>0</v>
      </c>
      <c r="U126" s="169">
        <v>0</v>
      </c>
      <c r="V126" s="169">
        <v>0</v>
      </c>
      <c r="W126" s="169">
        <v>20068.264999999999</v>
      </c>
      <c r="X126" s="169">
        <v>20068.264999999999</v>
      </c>
      <c r="Y126" s="169">
        <v>0</v>
      </c>
      <c r="Z126" s="169">
        <v>0</v>
      </c>
      <c r="AA126" s="169">
        <v>0</v>
      </c>
      <c r="AB126" s="169">
        <v>0</v>
      </c>
      <c r="AC126" s="170">
        <v>0.98129957142857149</v>
      </c>
      <c r="AD126" s="170">
        <v>2.566790476190476E-2</v>
      </c>
      <c r="AE126" s="170" t="s">
        <v>362</v>
      </c>
      <c r="AF126" s="170" t="s">
        <v>362</v>
      </c>
      <c r="AG126" s="170" t="s">
        <v>362</v>
      </c>
      <c r="AH126" s="170" t="s">
        <v>362</v>
      </c>
      <c r="AI126" s="170" t="s">
        <v>362</v>
      </c>
      <c r="AJ126" s="170" t="s">
        <v>362</v>
      </c>
      <c r="AK126" s="170" t="s">
        <v>362</v>
      </c>
      <c r="AL126" s="170" t="s">
        <v>362</v>
      </c>
      <c r="AM126" s="170" t="s">
        <v>362</v>
      </c>
    </row>
    <row r="127" spans="1:39" x14ac:dyDescent="0.25">
      <c r="A127" s="166">
        <v>113</v>
      </c>
      <c r="B127" s="167" t="s">
        <v>447</v>
      </c>
      <c r="C127" s="162">
        <v>3771.4949999999999</v>
      </c>
      <c r="D127" s="168">
        <v>2061.4949999999999</v>
      </c>
      <c r="E127" s="168">
        <v>1710</v>
      </c>
      <c r="F127" s="168">
        <v>0</v>
      </c>
      <c r="G127" s="168">
        <v>0</v>
      </c>
      <c r="H127" s="168">
        <v>0</v>
      </c>
      <c r="I127" s="169"/>
      <c r="J127" s="168">
        <v>0</v>
      </c>
      <c r="K127" s="168">
        <v>0</v>
      </c>
      <c r="L127" s="168">
        <v>0</v>
      </c>
      <c r="M127" s="168">
        <v>0</v>
      </c>
      <c r="N127" s="169">
        <v>2061.4949150000002</v>
      </c>
      <c r="O127" s="169">
        <v>2061.4949150000002</v>
      </c>
      <c r="P127" s="169">
        <v>0</v>
      </c>
      <c r="Q127" s="169">
        <v>0</v>
      </c>
      <c r="R127" s="169">
        <v>0</v>
      </c>
      <c r="S127" s="169">
        <v>0</v>
      </c>
      <c r="T127" s="169">
        <v>0</v>
      </c>
      <c r="U127" s="169">
        <v>0</v>
      </c>
      <c r="V127" s="169">
        <v>0</v>
      </c>
      <c r="W127" s="169">
        <v>0</v>
      </c>
      <c r="X127" s="169">
        <v>0</v>
      </c>
      <c r="Y127" s="169">
        <v>0</v>
      </c>
      <c r="Z127" s="169">
        <v>0</v>
      </c>
      <c r="AA127" s="169">
        <v>0</v>
      </c>
      <c r="AB127" s="169">
        <v>0</v>
      </c>
      <c r="AC127" s="170">
        <v>0.54659887259561535</v>
      </c>
      <c r="AD127" s="170">
        <v>0.99999995876778758</v>
      </c>
      <c r="AE127" s="170">
        <v>0</v>
      </c>
      <c r="AF127" s="170" t="s">
        <v>362</v>
      </c>
      <c r="AG127" s="170" t="s">
        <v>362</v>
      </c>
      <c r="AH127" s="170" t="s">
        <v>362</v>
      </c>
      <c r="AI127" s="170" t="s">
        <v>362</v>
      </c>
      <c r="AJ127" s="170" t="s">
        <v>362</v>
      </c>
      <c r="AK127" s="170" t="s">
        <v>362</v>
      </c>
      <c r="AL127" s="170" t="s">
        <v>362</v>
      </c>
      <c r="AM127" s="170" t="s">
        <v>362</v>
      </c>
    </row>
    <row r="128" spans="1:39" ht="22.5" x14ac:dyDescent="0.25">
      <c r="A128" s="166">
        <v>114</v>
      </c>
      <c r="B128" s="167" t="s">
        <v>448</v>
      </c>
      <c r="C128" s="162">
        <v>4600</v>
      </c>
      <c r="D128" s="168">
        <v>4600</v>
      </c>
      <c r="E128" s="168">
        <v>0</v>
      </c>
      <c r="F128" s="168">
        <v>0</v>
      </c>
      <c r="G128" s="168">
        <v>0</v>
      </c>
      <c r="H128" s="168">
        <v>0</v>
      </c>
      <c r="I128" s="169"/>
      <c r="J128" s="168">
        <v>0</v>
      </c>
      <c r="K128" s="168">
        <v>0</v>
      </c>
      <c r="L128" s="168">
        <v>0</v>
      </c>
      <c r="M128" s="168">
        <v>0</v>
      </c>
      <c r="N128" s="169">
        <v>4600</v>
      </c>
      <c r="O128" s="169">
        <v>4600</v>
      </c>
      <c r="P128" s="169">
        <v>0</v>
      </c>
      <c r="Q128" s="169">
        <v>0</v>
      </c>
      <c r="R128" s="169">
        <v>0</v>
      </c>
      <c r="S128" s="169">
        <v>0</v>
      </c>
      <c r="T128" s="169">
        <v>0</v>
      </c>
      <c r="U128" s="169">
        <v>0</v>
      </c>
      <c r="V128" s="169">
        <v>0</v>
      </c>
      <c r="W128" s="169">
        <v>0</v>
      </c>
      <c r="X128" s="169">
        <v>0</v>
      </c>
      <c r="Y128" s="169">
        <v>0</v>
      </c>
      <c r="Z128" s="169">
        <v>0</v>
      </c>
      <c r="AA128" s="169">
        <v>0</v>
      </c>
      <c r="AB128" s="169">
        <v>0</v>
      </c>
      <c r="AC128" s="170">
        <v>1</v>
      </c>
      <c r="AD128" s="170">
        <v>1</v>
      </c>
      <c r="AE128" s="170" t="s">
        <v>362</v>
      </c>
      <c r="AF128" s="170" t="s">
        <v>362</v>
      </c>
      <c r="AG128" s="170" t="s">
        <v>362</v>
      </c>
      <c r="AH128" s="170" t="s">
        <v>362</v>
      </c>
      <c r="AI128" s="170" t="s">
        <v>362</v>
      </c>
      <c r="AJ128" s="170" t="s">
        <v>362</v>
      </c>
      <c r="AK128" s="170" t="s">
        <v>362</v>
      </c>
      <c r="AL128" s="170" t="s">
        <v>362</v>
      </c>
      <c r="AM128" s="170" t="s">
        <v>362</v>
      </c>
    </row>
    <row r="129" spans="1:39" ht="22.5" x14ac:dyDescent="0.25">
      <c r="A129" s="166">
        <v>115</v>
      </c>
      <c r="B129" s="167" t="s">
        <v>449</v>
      </c>
      <c r="C129" s="162">
        <v>31637</v>
      </c>
      <c r="D129" s="168">
        <v>31637</v>
      </c>
      <c r="E129" s="168">
        <v>0</v>
      </c>
      <c r="F129" s="168">
        <v>0</v>
      </c>
      <c r="G129" s="168">
        <v>0</v>
      </c>
      <c r="H129" s="168">
        <v>0</v>
      </c>
      <c r="I129" s="169"/>
      <c r="J129" s="168">
        <v>0</v>
      </c>
      <c r="K129" s="168">
        <v>0</v>
      </c>
      <c r="L129" s="168">
        <v>0</v>
      </c>
      <c r="M129" s="168">
        <v>0</v>
      </c>
      <c r="N129" s="169">
        <v>39892.723000000005</v>
      </c>
      <c r="O129" s="169">
        <v>37984.497000000003</v>
      </c>
      <c r="P129" s="169">
        <v>0</v>
      </c>
      <c r="Q129" s="169">
        <v>0</v>
      </c>
      <c r="R129" s="169">
        <v>0</v>
      </c>
      <c r="S129" s="169">
        <v>0</v>
      </c>
      <c r="T129" s="169">
        <v>0</v>
      </c>
      <c r="U129" s="169">
        <v>0</v>
      </c>
      <c r="V129" s="169">
        <v>0</v>
      </c>
      <c r="W129" s="169">
        <v>1908.2260000000001</v>
      </c>
      <c r="X129" s="169">
        <v>1908.2260000000001</v>
      </c>
      <c r="Y129" s="169">
        <v>0</v>
      </c>
      <c r="Z129" s="169">
        <v>0</v>
      </c>
      <c r="AA129" s="169">
        <v>0</v>
      </c>
      <c r="AB129" s="169">
        <v>0</v>
      </c>
      <c r="AC129" s="170">
        <v>1.2609515124695769</v>
      </c>
      <c r="AD129" s="170">
        <v>1.20063523722224</v>
      </c>
      <c r="AE129" s="170" t="s">
        <v>362</v>
      </c>
      <c r="AF129" s="170" t="s">
        <v>362</v>
      </c>
      <c r="AG129" s="170" t="s">
        <v>362</v>
      </c>
      <c r="AH129" s="170" t="s">
        <v>362</v>
      </c>
      <c r="AI129" s="170" t="s">
        <v>362</v>
      </c>
      <c r="AJ129" s="170" t="s">
        <v>362</v>
      </c>
      <c r="AK129" s="170" t="s">
        <v>362</v>
      </c>
      <c r="AL129" s="170" t="s">
        <v>362</v>
      </c>
      <c r="AM129" s="170" t="s">
        <v>362</v>
      </c>
    </row>
    <row r="130" spans="1:39" ht="22.5" x14ac:dyDescent="0.25">
      <c r="A130" s="166">
        <v>116</v>
      </c>
      <c r="B130" s="167" t="s">
        <v>450</v>
      </c>
      <c r="C130" s="162">
        <v>42.874000000000002</v>
      </c>
      <c r="D130" s="168">
        <v>42.874000000000002</v>
      </c>
      <c r="E130" s="168">
        <v>0</v>
      </c>
      <c r="F130" s="168">
        <v>0</v>
      </c>
      <c r="G130" s="168">
        <v>0</v>
      </c>
      <c r="H130" s="168">
        <v>0</v>
      </c>
      <c r="I130" s="169"/>
      <c r="J130" s="168">
        <v>0</v>
      </c>
      <c r="K130" s="168">
        <v>0</v>
      </c>
      <c r="L130" s="168">
        <v>0</v>
      </c>
      <c r="M130" s="168">
        <v>0</v>
      </c>
      <c r="N130" s="169">
        <v>42.874000000000002</v>
      </c>
      <c r="O130" s="169">
        <v>42.874000000000002</v>
      </c>
      <c r="P130" s="169">
        <v>0</v>
      </c>
      <c r="Q130" s="169">
        <v>0</v>
      </c>
      <c r="R130" s="169">
        <v>0</v>
      </c>
      <c r="S130" s="169">
        <v>0</v>
      </c>
      <c r="T130" s="169">
        <v>0</v>
      </c>
      <c r="U130" s="169">
        <v>0</v>
      </c>
      <c r="V130" s="169">
        <v>0</v>
      </c>
      <c r="W130" s="169">
        <v>0</v>
      </c>
      <c r="X130" s="169">
        <v>0</v>
      </c>
      <c r="Y130" s="169">
        <v>0</v>
      </c>
      <c r="Z130" s="169">
        <v>0</v>
      </c>
      <c r="AA130" s="169">
        <v>0</v>
      </c>
      <c r="AB130" s="169">
        <v>0</v>
      </c>
      <c r="AC130" s="170">
        <v>1</v>
      </c>
      <c r="AD130" s="170">
        <v>1</v>
      </c>
      <c r="AE130" s="170" t="s">
        <v>362</v>
      </c>
      <c r="AF130" s="170" t="s">
        <v>362</v>
      </c>
      <c r="AG130" s="170" t="s">
        <v>362</v>
      </c>
      <c r="AH130" s="170" t="s">
        <v>362</v>
      </c>
      <c r="AI130" s="170" t="s">
        <v>362</v>
      </c>
      <c r="AJ130" s="170" t="s">
        <v>362</v>
      </c>
      <c r="AK130" s="170" t="s">
        <v>362</v>
      </c>
      <c r="AL130" s="170" t="s">
        <v>362</v>
      </c>
      <c r="AM130" s="170" t="s">
        <v>362</v>
      </c>
    </row>
    <row r="131" spans="1:39" ht="22.5" x14ac:dyDescent="0.25">
      <c r="A131" s="166">
        <v>117</v>
      </c>
      <c r="B131" s="167" t="s">
        <v>451</v>
      </c>
      <c r="C131" s="162">
        <v>897.26900000000001</v>
      </c>
      <c r="D131" s="168">
        <v>897.26900000000001</v>
      </c>
      <c r="E131" s="168">
        <v>0</v>
      </c>
      <c r="F131" s="168">
        <v>0</v>
      </c>
      <c r="G131" s="168">
        <v>0</v>
      </c>
      <c r="H131" s="168">
        <v>0</v>
      </c>
      <c r="I131" s="169"/>
      <c r="J131" s="168">
        <v>0</v>
      </c>
      <c r="K131" s="168">
        <v>0</v>
      </c>
      <c r="L131" s="168">
        <v>0</v>
      </c>
      <c r="M131" s="168">
        <v>0</v>
      </c>
      <c r="N131" s="169">
        <v>897.26900000000001</v>
      </c>
      <c r="O131" s="169">
        <v>897.26900000000001</v>
      </c>
      <c r="P131" s="169">
        <v>0</v>
      </c>
      <c r="Q131" s="169">
        <v>0</v>
      </c>
      <c r="R131" s="169">
        <v>0</v>
      </c>
      <c r="S131" s="169">
        <v>0</v>
      </c>
      <c r="T131" s="169">
        <v>0</v>
      </c>
      <c r="U131" s="169">
        <v>0</v>
      </c>
      <c r="V131" s="169">
        <v>0</v>
      </c>
      <c r="W131" s="169">
        <v>0</v>
      </c>
      <c r="X131" s="169">
        <v>0</v>
      </c>
      <c r="Y131" s="169">
        <v>0</v>
      </c>
      <c r="Z131" s="169">
        <v>0</v>
      </c>
      <c r="AA131" s="169">
        <v>0</v>
      </c>
      <c r="AB131" s="169">
        <v>0</v>
      </c>
      <c r="AC131" s="170">
        <v>1</v>
      </c>
      <c r="AD131" s="170">
        <v>1</v>
      </c>
      <c r="AE131" s="170" t="s">
        <v>362</v>
      </c>
      <c r="AF131" s="170" t="s">
        <v>362</v>
      </c>
      <c r="AG131" s="170" t="s">
        <v>362</v>
      </c>
      <c r="AH131" s="170" t="s">
        <v>362</v>
      </c>
      <c r="AI131" s="170" t="s">
        <v>362</v>
      </c>
      <c r="AJ131" s="170" t="s">
        <v>362</v>
      </c>
      <c r="AK131" s="170" t="s">
        <v>362</v>
      </c>
      <c r="AL131" s="170" t="s">
        <v>362</v>
      </c>
      <c r="AM131" s="170" t="s">
        <v>362</v>
      </c>
    </row>
    <row r="132" spans="1:39" ht="22.5" x14ac:dyDescent="0.25">
      <c r="A132" s="166">
        <v>118</v>
      </c>
      <c r="B132" s="167" t="s">
        <v>452</v>
      </c>
      <c r="C132" s="162">
        <v>4726</v>
      </c>
      <c r="D132" s="168">
        <v>4726</v>
      </c>
      <c r="E132" s="168">
        <v>0</v>
      </c>
      <c r="F132" s="168">
        <v>0</v>
      </c>
      <c r="G132" s="168">
        <v>0</v>
      </c>
      <c r="H132" s="168">
        <v>0</v>
      </c>
      <c r="I132" s="169"/>
      <c r="J132" s="168">
        <v>0</v>
      </c>
      <c r="K132" s="168">
        <v>0</v>
      </c>
      <c r="L132" s="168">
        <v>0</v>
      </c>
      <c r="M132" s="168">
        <v>0</v>
      </c>
      <c r="N132" s="169">
        <v>4926</v>
      </c>
      <c r="O132" s="169">
        <v>4080.0419999999999</v>
      </c>
      <c r="P132" s="169">
        <v>0</v>
      </c>
      <c r="Q132" s="169">
        <v>0</v>
      </c>
      <c r="R132" s="169">
        <v>0</v>
      </c>
      <c r="S132" s="169">
        <v>0</v>
      </c>
      <c r="T132" s="169">
        <v>0</v>
      </c>
      <c r="U132" s="169">
        <v>0</v>
      </c>
      <c r="V132" s="169">
        <v>0</v>
      </c>
      <c r="W132" s="169">
        <v>845.95799999999997</v>
      </c>
      <c r="X132" s="169">
        <v>845.95799999999997</v>
      </c>
      <c r="Y132" s="169">
        <v>0</v>
      </c>
      <c r="Z132" s="169">
        <v>0</v>
      </c>
      <c r="AA132" s="169">
        <v>0</v>
      </c>
      <c r="AB132" s="169">
        <v>0</v>
      </c>
      <c r="AC132" s="170">
        <v>1.0423190859077445</v>
      </c>
      <c r="AD132" s="170">
        <v>0.86331823952602627</v>
      </c>
      <c r="AE132" s="170" t="s">
        <v>362</v>
      </c>
      <c r="AF132" s="170" t="s">
        <v>362</v>
      </c>
      <c r="AG132" s="170" t="s">
        <v>362</v>
      </c>
      <c r="AH132" s="170" t="s">
        <v>362</v>
      </c>
      <c r="AI132" s="170" t="s">
        <v>362</v>
      </c>
      <c r="AJ132" s="170" t="s">
        <v>362</v>
      </c>
      <c r="AK132" s="170" t="s">
        <v>362</v>
      </c>
      <c r="AL132" s="170" t="s">
        <v>362</v>
      </c>
      <c r="AM132" s="170" t="s">
        <v>362</v>
      </c>
    </row>
    <row r="133" spans="1:39" ht="22.5" x14ac:dyDescent="0.25">
      <c r="A133" s="166">
        <v>119</v>
      </c>
      <c r="B133" s="167" t="s">
        <v>453</v>
      </c>
      <c r="C133" s="162">
        <v>58181</v>
      </c>
      <c r="D133" s="168">
        <v>58181</v>
      </c>
      <c r="E133" s="168">
        <v>0</v>
      </c>
      <c r="F133" s="168">
        <v>0</v>
      </c>
      <c r="G133" s="168">
        <v>0</v>
      </c>
      <c r="H133" s="168">
        <v>0</v>
      </c>
      <c r="I133" s="169"/>
      <c r="J133" s="168">
        <v>0</v>
      </c>
      <c r="K133" s="168">
        <v>0</v>
      </c>
      <c r="L133" s="168">
        <v>0</v>
      </c>
      <c r="M133" s="168">
        <v>0</v>
      </c>
      <c r="N133" s="169">
        <v>75186.813999999998</v>
      </c>
      <c r="O133" s="169">
        <v>50549.313999999998</v>
      </c>
      <c r="P133" s="169">
        <v>0</v>
      </c>
      <c r="Q133" s="169">
        <v>0</v>
      </c>
      <c r="R133" s="169">
        <v>0</v>
      </c>
      <c r="S133" s="169">
        <v>0</v>
      </c>
      <c r="T133" s="169">
        <v>0</v>
      </c>
      <c r="U133" s="169">
        <v>0</v>
      </c>
      <c r="V133" s="169">
        <v>0</v>
      </c>
      <c r="W133" s="169">
        <v>24637.5</v>
      </c>
      <c r="X133" s="169">
        <v>24637.5</v>
      </c>
      <c r="Y133" s="169">
        <v>0</v>
      </c>
      <c r="Z133" s="169">
        <v>0</v>
      </c>
      <c r="AA133" s="169">
        <v>0</v>
      </c>
      <c r="AB133" s="169">
        <v>0</v>
      </c>
      <c r="AC133" s="170">
        <v>1.2922915384747597</v>
      </c>
      <c r="AD133" s="170">
        <v>0.86882855227651634</v>
      </c>
      <c r="AE133" s="170" t="s">
        <v>362</v>
      </c>
      <c r="AF133" s="170" t="s">
        <v>362</v>
      </c>
      <c r="AG133" s="170" t="s">
        <v>362</v>
      </c>
      <c r="AH133" s="170" t="s">
        <v>362</v>
      </c>
      <c r="AI133" s="170" t="s">
        <v>362</v>
      </c>
      <c r="AJ133" s="170" t="s">
        <v>362</v>
      </c>
      <c r="AK133" s="170" t="s">
        <v>362</v>
      </c>
      <c r="AL133" s="170" t="s">
        <v>362</v>
      </c>
      <c r="AM133" s="170" t="s">
        <v>362</v>
      </c>
    </row>
    <row r="134" spans="1:39" ht="22.5" x14ac:dyDescent="0.25">
      <c r="A134" s="166">
        <v>120</v>
      </c>
      <c r="B134" s="167" t="s">
        <v>454</v>
      </c>
      <c r="C134" s="162">
        <v>0</v>
      </c>
      <c r="D134" s="168">
        <v>0</v>
      </c>
      <c r="E134" s="168">
        <v>0</v>
      </c>
      <c r="F134" s="168">
        <v>0</v>
      </c>
      <c r="G134" s="168">
        <v>0</v>
      </c>
      <c r="H134" s="168">
        <v>0</v>
      </c>
      <c r="I134" s="169"/>
      <c r="J134" s="168">
        <v>0</v>
      </c>
      <c r="K134" s="168">
        <v>0</v>
      </c>
      <c r="L134" s="168">
        <v>0</v>
      </c>
      <c r="M134" s="168">
        <v>0</v>
      </c>
      <c r="N134" s="169">
        <v>4903.3139549999996</v>
      </c>
      <c r="O134" s="169">
        <v>3012.9059229999998</v>
      </c>
      <c r="P134" s="169">
        <v>0</v>
      </c>
      <c r="Q134" s="169">
        <v>0</v>
      </c>
      <c r="R134" s="169">
        <v>0</v>
      </c>
      <c r="S134" s="169">
        <v>0</v>
      </c>
      <c r="T134" s="169">
        <v>0</v>
      </c>
      <c r="U134" s="169">
        <v>0</v>
      </c>
      <c r="V134" s="169">
        <v>0</v>
      </c>
      <c r="W134" s="169">
        <v>1890.408032</v>
      </c>
      <c r="X134" s="169">
        <v>1890.408032</v>
      </c>
      <c r="Y134" s="169">
        <v>0</v>
      </c>
      <c r="Z134" s="169">
        <v>0</v>
      </c>
      <c r="AA134" s="169">
        <v>0</v>
      </c>
      <c r="AB134" s="169">
        <v>0</v>
      </c>
      <c r="AC134" s="170" t="s">
        <v>362</v>
      </c>
      <c r="AD134" s="170" t="s">
        <v>362</v>
      </c>
      <c r="AE134" s="170" t="s">
        <v>362</v>
      </c>
      <c r="AF134" s="170" t="s">
        <v>362</v>
      </c>
      <c r="AG134" s="170" t="s">
        <v>362</v>
      </c>
      <c r="AH134" s="170" t="s">
        <v>362</v>
      </c>
      <c r="AI134" s="170" t="s">
        <v>362</v>
      </c>
      <c r="AJ134" s="170" t="s">
        <v>362</v>
      </c>
      <c r="AK134" s="170" t="s">
        <v>362</v>
      </c>
      <c r="AL134" s="170" t="s">
        <v>362</v>
      </c>
      <c r="AM134" s="170" t="s">
        <v>362</v>
      </c>
    </row>
    <row r="135" spans="1:39" ht="33.75" x14ac:dyDescent="0.25">
      <c r="A135" s="166">
        <v>121</v>
      </c>
      <c r="B135" s="167" t="s">
        <v>455</v>
      </c>
      <c r="C135" s="162">
        <v>6699.3940000000002</v>
      </c>
      <c r="D135" s="168">
        <v>6699.3940000000002</v>
      </c>
      <c r="E135" s="168">
        <v>0</v>
      </c>
      <c r="F135" s="168">
        <v>0</v>
      </c>
      <c r="G135" s="168">
        <v>0</v>
      </c>
      <c r="H135" s="168">
        <v>0</v>
      </c>
      <c r="I135" s="169"/>
      <c r="J135" s="168">
        <v>0</v>
      </c>
      <c r="K135" s="168">
        <v>0</v>
      </c>
      <c r="L135" s="168">
        <v>0</v>
      </c>
      <c r="M135" s="168">
        <v>0</v>
      </c>
      <c r="N135" s="169">
        <v>6079.9259999999995</v>
      </c>
      <c r="O135" s="169">
        <v>5942.6469999999999</v>
      </c>
      <c r="P135" s="169">
        <v>0</v>
      </c>
      <c r="Q135" s="169">
        <v>0</v>
      </c>
      <c r="R135" s="169">
        <v>0</v>
      </c>
      <c r="S135" s="169">
        <v>0</v>
      </c>
      <c r="T135" s="169">
        <v>0</v>
      </c>
      <c r="U135" s="169">
        <v>0</v>
      </c>
      <c r="V135" s="169">
        <v>0</v>
      </c>
      <c r="W135" s="169">
        <v>137.279</v>
      </c>
      <c r="X135" s="169">
        <v>137.279</v>
      </c>
      <c r="Y135" s="169">
        <v>0</v>
      </c>
      <c r="Z135" s="169">
        <v>0</v>
      </c>
      <c r="AA135" s="169">
        <v>0</v>
      </c>
      <c r="AB135" s="169">
        <v>0</v>
      </c>
      <c r="AC135" s="170">
        <v>0.90753372618478612</v>
      </c>
      <c r="AD135" s="170">
        <v>0.88704246981144863</v>
      </c>
      <c r="AE135" s="170" t="s">
        <v>362</v>
      </c>
      <c r="AF135" s="170" t="s">
        <v>362</v>
      </c>
      <c r="AG135" s="170" t="s">
        <v>362</v>
      </c>
      <c r="AH135" s="170" t="s">
        <v>362</v>
      </c>
      <c r="AI135" s="170" t="s">
        <v>362</v>
      </c>
      <c r="AJ135" s="170" t="s">
        <v>362</v>
      </c>
      <c r="AK135" s="170" t="s">
        <v>362</v>
      </c>
      <c r="AL135" s="170" t="s">
        <v>362</v>
      </c>
      <c r="AM135" s="170" t="s">
        <v>362</v>
      </c>
    </row>
    <row r="136" spans="1:39" ht="22.5" x14ac:dyDescent="0.25">
      <c r="A136" s="166">
        <v>122</v>
      </c>
      <c r="B136" s="167" t="s">
        <v>456</v>
      </c>
      <c r="C136" s="162">
        <v>111.218</v>
      </c>
      <c r="D136" s="168">
        <v>111.218</v>
      </c>
      <c r="E136" s="168">
        <v>0</v>
      </c>
      <c r="F136" s="168">
        <v>0</v>
      </c>
      <c r="G136" s="168">
        <v>0</v>
      </c>
      <c r="H136" s="168">
        <v>0</v>
      </c>
      <c r="I136" s="169"/>
      <c r="J136" s="168">
        <v>0</v>
      </c>
      <c r="K136" s="168">
        <v>0</v>
      </c>
      <c r="L136" s="168">
        <v>0</v>
      </c>
      <c r="M136" s="168">
        <v>0</v>
      </c>
      <c r="N136" s="169">
        <v>111.218</v>
      </c>
      <c r="O136" s="169">
        <v>111.218</v>
      </c>
      <c r="P136" s="169">
        <v>0</v>
      </c>
      <c r="Q136" s="169">
        <v>0</v>
      </c>
      <c r="R136" s="169">
        <v>0</v>
      </c>
      <c r="S136" s="169">
        <v>0</v>
      </c>
      <c r="T136" s="169">
        <v>0</v>
      </c>
      <c r="U136" s="169">
        <v>0</v>
      </c>
      <c r="V136" s="169">
        <v>0</v>
      </c>
      <c r="W136" s="169">
        <v>0</v>
      </c>
      <c r="X136" s="169">
        <v>0</v>
      </c>
      <c r="Y136" s="169">
        <v>0</v>
      </c>
      <c r="Z136" s="169">
        <v>0</v>
      </c>
      <c r="AA136" s="169">
        <v>0</v>
      </c>
      <c r="AB136" s="169">
        <v>0</v>
      </c>
      <c r="AC136" s="170">
        <v>1</v>
      </c>
      <c r="AD136" s="170">
        <v>1</v>
      </c>
      <c r="AE136" s="170" t="s">
        <v>362</v>
      </c>
      <c r="AF136" s="170" t="s">
        <v>362</v>
      </c>
      <c r="AG136" s="170" t="s">
        <v>362</v>
      </c>
      <c r="AH136" s="170" t="s">
        <v>362</v>
      </c>
      <c r="AI136" s="170" t="s">
        <v>362</v>
      </c>
      <c r="AJ136" s="170" t="s">
        <v>362</v>
      </c>
      <c r="AK136" s="170" t="s">
        <v>362</v>
      </c>
      <c r="AL136" s="170" t="s">
        <v>362</v>
      </c>
      <c r="AM136" s="170" t="s">
        <v>362</v>
      </c>
    </row>
    <row r="137" spans="1:39" ht="22.5" x14ac:dyDescent="0.25">
      <c r="A137" s="166">
        <v>123</v>
      </c>
      <c r="B137" s="167" t="s">
        <v>457</v>
      </c>
      <c r="C137" s="162">
        <v>20184</v>
      </c>
      <c r="D137" s="168">
        <v>20184</v>
      </c>
      <c r="E137" s="168">
        <v>0</v>
      </c>
      <c r="F137" s="168">
        <v>0</v>
      </c>
      <c r="G137" s="168">
        <v>0</v>
      </c>
      <c r="H137" s="168">
        <v>0</v>
      </c>
      <c r="I137" s="169"/>
      <c r="J137" s="168">
        <v>0</v>
      </c>
      <c r="K137" s="168">
        <v>0</v>
      </c>
      <c r="L137" s="168">
        <v>0</v>
      </c>
      <c r="M137" s="168">
        <v>0</v>
      </c>
      <c r="N137" s="169">
        <v>20184</v>
      </c>
      <c r="O137" s="169">
        <v>20184</v>
      </c>
      <c r="P137" s="169">
        <v>0</v>
      </c>
      <c r="Q137" s="169">
        <v>0</v>
      </c>
      <c r="R137" s="169">
        <v>0</v>
      </c>
      <c r="S137" s="169">
        <v>0</v>
      </c>
      <c r="T137" s="169">
        <v>0</v>
      </c>
      <c r="U137" s="169">
        <v>0</v>
      </c>
      <c r="V137" s="169">
        <v>0</v>
      </c>
      <c r="W137" s="169">
        <v>0</v>
      </c>
      <c r="X137" s="169">
        <v>0</v>
      </c>
      <c r="Y137" s="169">
        <v>0</v>
      </c>
      <c r="Z137" s="169">
        <v>0</v>
      </c>
      <c r="AA137" s="169">
        <v>0</v>
      </c>
      <c r="AB137" s="169">
        <v>0</v>
      </c>
      <c r="AC137" s="170">
        <v>1</v>
      </c>
      <c r="AD137" s="170">
        <v>1</v>
      </c>
      <c r="AE137" s="170" t="s">
        <v>362</v>
      </c>
      <c r="AF137" s="170" t="s">
        <v>362</v>
      </c>
      <c r="AG137" s="170" t="s">
        <v>362</v>
      </c>
      <c r="AH137" s="170" t="s">
        <v>362</v>
      </c>
      <c r="AI137" s="170" t="s">
        <v>362</v>
      </c>
      <c r="AJ137" s="170" t="s">
        <v>362</v>
      </c>
      <c r="AK137" s="170" t="s">
        <v>362</v>
      </c>
      <c r="AL137" s="170" t="s">
        <v>362</v>
      </c>
      <c r="AM137" s="170" t="s">
        <v>362</v>
      </c>
    </row>
    <row r="138" spans="1:39" ht="22.5" x14ac:dyDescent="0.25">
      <c r="A138" s="166">
        <v>124</v>
      </c>
      <c r="B138" s="167" t="s">
        <v>458</v>
      </c>
      <c r="C138" s="162">
        <v>254.983</v>
      </c>
      <c r="D138" s="168">
        <v>254.983</v>
      </c>
      <c r="E138" s="168">
        <v>0</v>
      </c>
      <c r="F138" s="168">
        <v>0</v>
      </c>
      <c r="G138" s="168">
        <v>0</v>
      </c>
      <c r="H138" s="168">
        <v>0</v>
      </c>
      <c r="I138" s="169"/>
      <c r="J138" s="168">
        <v>0</v>
      </c>
      <c r="K138" s="168">
        <v>0</v>
      </c>
      <c r="L138" s="168">
        <v>0</v>
      </c>
      <c r="M138" s="168">
        <v>0</v>
      </c>
      <c r="N138" s="169">
        <v>254.982653</v>
      </c>
      <c r="O138" s="169">
        <v>254.982653</v>
      </c>
      <c r="P138" s="169">
        <v>0</v>
      </c>
      <c r="Q138" s="169">
        <v>0</v>
      </c>
      <c r="R138" s="169">
        <v>0</v>
      </c>
      <c r="S138" s="169">
        <v>0</v>
      </c>
      <c r="T138" s="169">
        <v>0</v>
      </c>
      <c r="U138" s="169">
        <v>0</v>
      </c>
      <c r="V138" s="169">
        <v>0</v>
      </c>
      <c r="W138" s="169">
        <v>0</v>
      </c>
      <c r="X138" s="169">
        <v>0</v>
      </c>
      <c r="Y138" s="169">
        <v>0</v>
      </c>
      <c r="Z138" s="169">
        <v>0</v>
      </c>
      <c r="AA138" s="169">
        <v>0</v>
      </c>
      <c r="AB138" s="169">
        <v>0</v>
      </c>
      <c r="AC138" s="170">
        <v>0.99999863912496123</v>
      </c>
      <c r="AD138" s="170">
        <v>0.99999863912496123</v>
      </c>
      <c r="AE138" s="170" t="s">
        <v>362</v>
      </c>
      <c r="AF138" s="170" t="s">
        <v>362</v>
      </c>
      <c r="AG138" s="170" t="s">
        <v>362</v>
      </c>
      <c r="AH138" s="170" t="s">
        <v>362</v>
      </c>
      <c r="AI138" s="170" t="s">
        <v>362</v>
      </c>
      <c r="AJ138" s="170" t="s">
        <v>362</v>
      </c>
      <c r="AK138" s="170" t="s">
        <v>362</v>
      </c>
      <c r="AL138" s="170" t="s">
        <v>362</v>
      </c>
      <c r="AM138" s="170" t="s">
        <v>362</v>
      </c>
    </row>
    <row r="139" spans="1:39" ht="22.5" x14ac:dyDescent="0.25">
      <c r="A139" s="166">
        <v>125</v>
      </c>
      <c r="B139" s="167" t="s">
        <v>459</v>
      </c>
      <c r="C139" s="162">
        <v>57339</v>
      </c>
      <c r="D139" s="168">
        <v>57339</v>
      </c>
      <c r="E139" s="168">
        <v>0</v>
      </c>
      <c r="F139" s="168">
        <v>0</v>
      </c>
      <c r="G139" s="168">
        <v>0</v>
      </c>
      <c r="H139" s="168">
        <v>0</v>
      </c>
      <c r="I139" s="169"/>
      <c r="J139" s="168">
        <v>0</v>
      </c>
      <c r="K139" s="168">
        <v>0</v>
      </c>
      <c r="L139" s="168">
        <v>0</v>
      </c>
      <c r="M139" s="168">
        <v>0</v>
      </c>
      <c r="N139" s="169">
        <v>72091.512235999995</v>
      </c>
      <c r="O139" s="169">
        <v>70339.648035999999</v>
      </c>
      <c r="P139" s="169">
        <v>0</v>
      </c>
      <c r="Q139" s="169">
        <v>0</v>
      </c>
      <c r="R139" s="169">
        <v>0</v>
      </c>
      <c r="S139" s="169">
        <v>0</v>
      </c>
      <c r="T139" s="169">
        <v>0</v>
      </c>
      <c r="U139" s="169">
        <v>0</v>
      </c>
      <c r="V139" s="169">
        <v>0</v>
      </c>
      <c r="W139" s="169">
        <v>1751.8642</v>
      </c>
      <c r="X139" s="169">
        <v>1751.8642</v>
      </c>
      <c r="Y139" s="169">
        <v>0</v>
      </c>
      <c r="Z139" s="169">
        <v>0</v>
      </c>
      <c r="AA139" s="169">
        <v>0</v>
      </c>
      <c r="AB139" s="169">
        <v>0</v>
      </c>
      <c r="AC139" s="170">
        <v>1.2572858305167511</v>
      </c>
      <c r="AD139" s="170">
        <v>1.2267330793351821</v>
      </c>
      <c r="AE139" s="170" t="s">
        <v>362</v>
      </c>
      <c r="AF139" s="170" t="s">
        <v>362</v>
      </c>
      <c r="AG139" s="170" t="s">
        <v>362</v>
      </c>
      <c r="AH139" s="170" t="s">
        <v>362</v>
      </c>
      <c r="AI139" s="170" t="s">
        <v>362</v>
      </c>
      <c r="AJ139" s="170" t="s">
        <v>362</v>
      </c>
      <c r="AK139" s="170" t="s">
        <v>362</v>
      </c>
      <c r="AL139" s="170" t="s">
        <v>362</v>
      </c>
      <c r="AM139" s="170" t="s">
        <v>362</v>
      </c>
    </row>
    <row r="140" spans="1:39" ht="22.5" x14ac:dyDescent="0.25">
      <c r="A140" s="166">
        <v>126</v>
      </c>
      <c r="B140" s="167" t="s">
        <v>460</v>
      </c>
      <c r="C140" s="162">
        <v>0</v>
      </c>
      <c r="D140" s="168">
        <v>0</v>
      </c>
      <c r="E140" s="168">
        <v>0</v>
      </c>
      <c r="F140" s="168">
        <v>0</v>
      </c>
      <c r="G140" s="168">
        <v>0</v>
      </c>
      <c r="H140" s="168">
        <v>0</v>
      </c>
      <c r="I140" s="169"/>
      <c r="J140" s="168">
        <v>0</v>
      </c>
      <c r="K140" s="168">
        <v>0</v>
      </c>
      <c r="L140" s="168">
        <v>0</v>
      </c>
      <c r="M140" s="168">
        <v>0</v>
      </c>
      <c r="N140" s="169">
        <v>135.15700000000001</v>
      </c>
      <c r="O140" s="169">
        <v>0</v>
      </c>
      <c r="P140" s="169">
        <v>0</v>
      </c>
      <c r="Q140" s="169">
        <v>0</v>
      </c>
      <c r="R140" s="169">
        <v>0</v>
      </c>
      <c r="S140" s="169">
        <v>0</v>
      </c>
      <c r="T140" s="169">
        <v>0</v>
      </c>
      <c r="U140" s="169">
        <v>0</v>
      </c>
      <c r="V140" s="169">
        <v>0</v>
      </c>
      <c r="W140" s="169">
        <v>135.15700000000001</v>
      </c>
      <c r="X140" s="169">
        <v>135.15700000000001</v>
      </c>
      <c r="Y140" s="169">
        <v>0</v>
      </c>
      <c r="Z140" s="169">
        <v>0</v>
      </c>
      <c r="AA140" s="169">
        <v>0</v>
      </c>
      <c r="AB140" s="169">
        <v>0</v>
      </c>
      <c r="AC140" s="170" t="s">
        <v>362</v>
      </c>
      <c r="AD140" s="170" t="s">
        <v>362</v>
      </c>
      <c r="AE140" s="170" t="s">
        <v>362</v>
      </c>
      <c r="AF140" s="170" t="s">
        <v>362</v>
      </c>
      <c r="AG140" s="170" t="s">
        <v>362</v>
      </c>
      <c r="AH140" s="170" t="s">
        <v>362</v>
      </c>
      <c r="AI140" s="170" t="s">
        <v>362</v>
      </c>
      <c r="AJ140" s="170" t="s">
        <v>362</v>
      </c>
      <c r="AK140" s="170" t="s">
        <v>362</v>
      </c>
      <c r="AL140" s="170" t="s">
        <v>362</v>
      </c>
      <c r="AM140" s="170" t="s">
        <v>362</v>
      </c>
    </row>
    <row r="141" spans="1:39" ht="22.5" x14ac:dyDescent="0.25">
      <c r="A141" s="166">
        <v>127</v>
      </c>
      <c r="B141" s="167" t="s">
        <v>461</v>
      </c>
      <c r="C141" s="162">
        <v>428491.94011299999</v>
      </c>
      <c r="D141" s="168">
        <v>428491.94011299999</v>
      </c>
      <c r="E141" s="168">
        <v>0</v>
      </c>
      <c r="F141" s="168">
        <v>0</v>
      </c>
      <c r="G141" s="168">
        <v>0</v>
      </c>
      <c r="H141" s="168">
        <v>0</v>
      </c>
      <c r="I141" s="169"/>
      <c r="J141" s="168">
        <v>0</v>
      </c>
      <c r="K141" s="168">
        <v>0</v>
      </c>
      <c r="L141" s="168">
        <v>0</v>
      </c>
      <c r="M141" s="168">
        <v>0</v>
      </c>
      <c r="N141" s="169">
        <v>201468.470542</v>
      </c>
      <c r="O141" s="169">
        <v>195307.287534</v>
      </c>
      <c r="P141" s="169">
        <v>0</v>
      </c>
      <c r="Q141" s="169">
        <v>0</v>
      </c>
      <c r="R141" s="169">
        <v>0</v>
      </c>
      <c r="S141" s="169">
        <v>0</v>
      </c>
      <c r="T141" s="169">
        <v>0</v>
      </c>
      <c r="U141" s="169">
        <v>0</v>
      </c>
      <c r="V141" s="169">
        <v>0</v>
      </c>
      <c r="W141" s="169">
        <v>6161.183008</v>
      </c>
      <c r="X141" s="169">
        <v>6161.183008</v>
      </c>
      <c r="Y141" s="169">
        <v>0</v>
      </c>
      <c r="Z141" s="169">
        <v>0</v>
      </c>
      <c r="AA141" s="169">
        <v>0</v>
      </c>
      <c r="AB141" s="169">
        <v>0</v>
      </c>
      <c r="AC141" s="170">
        <v>0.47018030371556024</v>
      </c>
      <c r="AD141" s="170">
        <v>0.45580154315736821</v>
      </c>
      <c r="AE141" s="170" t="s">
        <v>362</v>
      </c>
      <c r="AF141" s="170" t="s">
        <v>362</v>
      </c>
      <c r="AG141" s="170" t="s">
        <v>362</v>
      </c>
      <c r="AH141" s="170" t="s">
        <v>362</v>
      </c>
      <c r="AI141" s="170" t="s">
        <v>362</v>
      </c>
      <c r="AJ141" s="170" t="s">
        <v>362</v>
      </c>
      <c r="AK141" s="170" t="s">
        <v>362</v>
      </c>
      <c r="AL141" s="170" t="s">
        <v>362</v>
      </c>
      <c r="AM141" s="170" t="s">
        <v>362</v>
      </c>
    </row>
    <row r="142" spans="1:39" ht="22.5" x14ac:dyDescent="0.25">
      <c r="A142" s="166">
        <v>128</v>
      </c>
      <c r="B142" s="167" t="s">
        <v>462</v>
      </c>
      <c r="C142" s="162">
        <v>183967</v>
      </c>
      <c r="D142" s="168">
        <v>183967</v>
      </c>
      <c r="E142" s="168">
        <v>0</v>
      </c>
      <c r="F142" s="168">
        <v>0</v>
      </c>
      <c r="G142" s="168">
        <v>0</v>
      </c>
      <c r="H142" s="168">
        <v>0</v>
      </c>
      <c r="I142" s="169"/>
      <c r="J142" s="168">
        <v>0</v>
      </c>
      <c r="K142" s="168">
        <v>0</v>
      </c>
      <c r="L142" s="168">
        <v>0</v>
      </c>
      <c r="M142" s="168">
        <v>0</v>
      </c>
      <c r="N142" s="169">
        <v>174845.21802</v>
      </c>
      <c r="O142" s="169">
        <v>168110.61601999999</v>
      </c>
      <c r="P142" s="169">
        <v>0</v>
      </c>
      <c r="Q142" s="169">
        <v>0</v>
      </c>
      <c r="R142" s="169">
        <v>0</v>
      </c>
      <c r="S142" s="169">
        <v>0</v>
      </c>
      <c r="T142" s="169">
        <v>0</v>
      </c>
      <c r="U142" s="169">
        <v>0</v>
      </c>
      <c r="V142" s="169">
        <v>0</v>
      </c>
      <c r="W142" s="169">
        <v>6734.6019999999999</v>
      </c>
      <c r="X142" s="169">
        <v>6734.6019999999999</v>
      </c>
      <c r="Y142" s="169">
        <v>0</v>
      </c>
      <c r="Z142" s="169">
        <v>0</v>
      </c>
      <c r="AA142" s="169">
        <v>0</v>
      </c>
      <c r="AB142" s="169">
        <v>0</v>
      </c>
      <c r="AC142" s="170">
        <v>0.95041620518897407</v>
      </c>
      <c r="AD142" s="170">
        <v>0.9138085418580506</v>
      </c>
      <c r="AE142" s="170" t="s">
        <v>362</v>
      </c>
      <c r="AF142" s="170" t="s">
        <v>362</v>
      </c>
      <c r="AG142" s="170" t="s">
        <v>362</v>
      </c>
      <c r="AH142" s="170" t="s">
        <v>362</v>
      </c>
      <c r="AI142" s="170" t="s">
        <v>362</v>
      </c>
      <c r="AJ142" s="170" t="s">
        <v>362</v>
      </c>
      <c r="AK142" s="170" t="s">
        <v>362</v>
      </c>
      <c r="AL142" s="170" t="s">
        <v>362</v>
      </c>
      <c r="AM142" s="170" t="s">
        <v>362</v>
      </c>
    </row>
    <row r="143" spans="1:39" ht="22.5" x14ac:dyDescent="0.25">
      <c r="A143" s="166">
        <v>129</v>
      </c>
      <c r="B143" s="167" t="s">
        <v>463</v>
      </c>
      <c r="C143" s="162">
        <v>2.1034999999999999</v>
      </c>
      <c r="D143" s="168">
        <v>2.1034999999999999</v>
      </c>
      <c r="E143" s="168">
        <v>0</v>
      </c>
      <c r="F143" s="168">
        <v>0</v>
      </c>
      <c r="G143" s="168">
        <v>0</v>
      </c>
      <c r="H143" s="168">
        <v>0</v>
      </c>
      <c r="I143" s="169"/>
      <c r="J143" s="168">
        <v>0</v>
      </c>
      <c r="K143" s="168">
        <v>0</v>
      </c>
      <c r="L143" s="168">
        <v>0</v>
      </c>
      <c r="M143" s="168">
        <v>0</v>
      </c>
      <c r="N143" s="169">
        <v>0</v>
      </c>
      <c r="O143" s="169">
        <v>0</v>
      </c>
      <c r="P143" s="169">
        <v>0</v>
      </c>
      <c r="Q143" s="169">
        <v>0</v>
      </c>
      <c r="R143" s="169">
        <v>0</v>
      </c>
      <c r="S143" s="169">
        <v>0</v>
      </c>
      <c r="T143" s="169">
        <v>0</v>
      </c>
      <c r="U143" s="169">
        <v>0</v>
      </c>
      <c r="V143" s="169">
        <v>0</v>
      </c>
      <c r="W143" s="169">
        <v>0</v>
      </c>
      <c r="X143" s="169">
        <v>0</v>
      </c>
      <c r="Y143" s="169">
        <v>0</v>
      </c>
      <c r="Z143" s="169">
        <v>0</v>
      </c>
      <c r="AA143" s="169">
        <v>0</v>
      </c>
      <c r="AB143" s="169">
        <v>0</v>
      </c>
      <c r="AC143" s="170">
        <v>0</v>
      </c>
      <c r="AD143" s="170">
        <v>0</v>
      </c>
      <c r="AE143" s="170" t="s">
        <v>362</v>
      </c>
      <c r="AF143" s="170" t="s">
        <v>362</v>
      </c>
      <c r="AG143" s="170" t="s">
        <v>362</v>
      </c>
      <c r="AH143" s="170" t="s">
        <v>362</v>
      </c>
      <c r="AI143" s="170" t="s">
        <v>362</v>
      </c>
      <c r="AJ143" s="170" t="s">
        <v>362</v>
      </c>
      <c r="AK143" s="170" t="s">
        <v>362</v>
      </c>
      <c r="AL143" s="170" t="s">
        <v>362</v>
      </c>
      <c r="AM143" s="170" t="s">
        <v>362</v>
      </c>
    </row>
    <row r="144" spans="1:39" ht="33.75" x14ac:dyDescent="0.25">
      <c r="A144" s="166">
        <v>130</v>
      </c>
      <c r="B144" s="167" t="s">
        <v>464</v>
      </c>
      <c r="C144" s="162">
        <v>32829</v>
      </c>
      <c r="D144" s="168">
        <v>32829</v>
      </c>
      <c r="E144" s="168">
        <v>0</v>
      </c>
      <c r="F144" s="168">
        <v>0</v>
      </c>
      <c r="G144" s="168">
        <v>0</v>
      </c>
      <c r="H144" s="168">
        <v>0</v>
      </c>
      <c r="I144" s="169"/>
      <c r="J144" s="168">
        <v>0</v>
      </c>
      <c r="K144" s="168">
        <v>0</v>
      </c>
      <c r="L144" s="168">
        <v>0</v>
      </c>
      <c r="M144" s="168">
        <v>0</v>
      </c>
      <c r="N144" s="169">
        <v>0</v>
      </c>
      <c r="O144" s="169">
        <v>0</v>
      </c>
      <c r="P144" s="169">
        <v>0</v>
      </c>
      <c r="Q144" s="169">
        <v>0</v>
      </c>
      <c r="R144" s="169">
        <v>0</v>
      </c>
      <c r="S144" s="169">
        <v>0</v>
      </c>
      <c r="T144" s="169">
        <v>0</v>
      </c>
      <c r="U144" s="169">
        <v>0</v>
      </c>
      <c r="V144" s="169">
        <v>0</v>
      </c>
      <c r="W144" s="169">
        <v>0</v>
      </c>
      <c r="X144" s="169">
        <v>0</v>
      </c>
      <c r="Y144" s="169">
        <v>0</v>
      </c>
      <c r="Z144" s="169">
        <v>0</v>
      </c>
      <c r="AA144" s="169">
        <v>0</v>
      </c>
      <c r="AB144" s="169">
        <v>0</v>
      </c>
      <c r="AC144" s="170">
        <v>0</v>
      </c>
      <c r="AD144" s="170">
        <v>0</v>
      </c>
      <c r="AE144" s="170" t="s">
        <v>362</v>
      </c>
      <c r="AF144" s="170" t="s">
        <v>362</v>
      </c>
      <c r="AG144" s="170" t="s">
        <v>362</v>
      </c>
      <c r="AH144" s="170" t="s">
        <v>362</v>
      </c>
      <c r="AI144" s="170" t="s">
        <v>362</v>
      </c>
      <c r="AJ144" s="170" t="s">
        <v>362</v>
      </c>
      <c r="AK144" s="170" t="s">
        <v>362</v>
      </c>
      <c r="AL144" s="170" t="s">
        <v>362</v>
      </c>
      <c r="AM144" s="170" t="s">
        <v>362</v>
      </c>
    </row>
    <row r="145" spans="1:39" x14ac:dyDescent="0.25">
      <c r="A145" s="166">
        <v>131</v>
      </c>
      <c r="B145" s="167" t="s">
        <v>465</v>
      </c>
      <c r="C145" s="162">
        <v>3911</v>
      </c>
      <c r="D145" s="168">
        <v>0</v>
      </c>
      <c r="E145" s="168">
        <v>3911</v>
      </c>
      <c r="F145" s="168">
        <v>0</v>
      </c>
      <c r="G145" s="168">
        <v>0</v>
      </c>
      <c r="H145" s="168">
        <v>0</v>
      </c>
      <c r="I145" s="169"/>
      <c r="J145" s="168">
        <v>0</v>
      </c>
      <c r="K145" s="168">
        <v>0</v>
      </c>
      <c r="L145" s="168">
        <v>0</v>
      </c>
      <c r="M145" s="168">
        <v>0</v>
      </c>
      <c r="N145" s="169">
        <v>0</v>
      </c>
      <c r="O145" s="169">
        <v>0</v>
      </c>
      <c r="P145" s="169">
        <v>0</v>
      </c>
      <c r="Q145" s="169">
        <v>0</v>
      </c>
      <c r="R145" s="169">
        <v>0</v>
      </c>
      <c r="S145" s="169">
        <v>0</v>
      </c>
      <c r="T145" s="169">
        <v>0</v>
      </c>
      <c r="U145" s="169">
        <v>0</v>
      </c>
      <c r="V145" s="169">
        <v>0</v>
      </c>
      <c r="W145" s="169">
        <v>0</v>
      </c>
      <c r="X145" s="169">
        <v>0</v>
      </c>
      <c r="Y145" s="169">
        <v>0</v>
      </c>
      <c r="Z145" s="169">
        <v>0</v>
      </c>
      <c r="AA145" s="169">
        <v>0</v>
      </c>
      <c r="AB145" s="169">
        <v>0</v>
      </c>
      <c r="AC145" s="170">
        <v>0</v>
      </c>
      <c r="AD145" s="170" t="s">
        <v>362</v>
      </c>
      <c r="AE145" s="170">
        <v>0</v>
      </c>
      <c r="AF145" s="170" t="s">
        <v>362</v>
      </c>
      <c r="AG145" s="170" t="s">
        <v>362</v>
      </c>
      <c r="AH145" s="170" t="s">
        <v>362</v>
      </c>
      <c r="AI145" s="170" t="s">
        <v>362</v>
      </c>
      <c r="AJ145" s="170" t="s">
        <v>362</v>
      </c>
      <c r="AK145" s="170" t="s">
        <v>362</v>
      </c>
      <c r="AL145" s="170" t="s">
        <v>362</v>
      </c>
      <c r="AM145" s="170" t="s">
        <v>362</v>
      </c>
    </row>
    <row r="146" spans="1:39" x14ac:dyDescent="0.25">
      <c r="A146" s="166">
        <v>132</v>
      </c>
      <c r="B146" s="167" t="s">
        <v>466</v>
      </c>
      <c r="C146" s="162">
        <v>16549</v>
      </c>
      <c r="D146" s="168">
        <v>0</v>
      </c>
      <c r="E146" s="168">
        <v>16549</v>
      </c>
      <c r="F146" s="168">
        <v>0</v>
      </c>
      <c r="G146" s="168">
        <v>0</v>
      </c>
      <c r="H146" s="168">
        <v>0</v>
      </c>
      <c r="I146" s="169"/>
      <c r="J146" s="168">
        <v>0</v>
      </c>
      <c r="K146" s="168">
        <v>0</v>
      </c>
      <c r="L146" s="168">
        <v>0</v>
      </c>
      <c r="M146" s="168">
        <v>0</v>
      </c>
      <c r="N146" s="169">
        <v>0</v>
      </c>
      <c r="O146" s="169">
        <v>0</v>
      </c>
      <c r="P146" s="169">
        <v>0</v>
      </c>
      <c r="Q146" s="169">
        <v>0</v>
      </c>
      <c r="R146" s="169">
        <v>0</v>
      </c>
      <c r="S146" s="169">
        <v>0</v>
      </c>
      <c r="T146" s="169">
        <v>0</v>
      </c>
      <c r="U146" s="169">
        <v>0</v>
      </c>
      <c r="V146" s="169">
        <v>0</v>
      </c>
      <c r="W146" s="169">
        <v>0</v>
      </c>
      <c r="X146" s="169">
        <v>0</v>
      </c>
      <c r="Y146" s="169">
        <v>0</v>
      </c>
      <c r="Z146" s="169">
        <v>0</v>
      </c>
      <c r="AA146" s="169">
        <v>0</v>
      </c>
      <c r="AB146" s="169">
        <v>0</v>
      </c>
      <c r="AC146" s="170">
        <v>0</v>
      </c>
      <c r="AD146" s="170" t="s">
        <v>362</v>
      </c>
      <c r="AE146" s="170">
        <v>0</v>
      </c>
      <c r="AF146" s="170" t="s">
        <v>362</v>
      </c>
      <c r="AG146" s="170" t="s">
        <v>362</v>
      </c>
      <c r="AH146" s="170" t="s">
        <v>362</v>
      </c>
      <c r="AI146" s="170" t="s">
        <v>362</v>
      </c>
      <c r="AJ146" s="170" t="s">
        <v>362</v>
      </c>
      <c r="AK146" s="170" t="s">
        <v>362</v>
      </c>
      <c r="AL146" s="170" t="s">
        <v>362</v>
      </c>
      <c r="AM146" s="170" t="s">
        <v>362</v>
      </c>
    </row>
    <row r="147" spans="1:39" ht="22.5" x14ac:dyDescent="0.25">
      <c r="A147" s="166">
        <v>133</v>
      </c>
      <c r="B147" s="167" t="s">
        <v>467</v>
      </c>
      <c r="C147" s="162">
        <v>9446</v>
      </c>
      <c r="D147" s="168">
        <v>0</v>
      </c>
      <c r="E147" s="168">
        <v>9446</v>
      </c>
      <c r="F147" s="168">
        <v>0</v>
      </c>
      <c r="G147" s="168">
        <v>0</v>
      </c>
      <c r="H147" s="168">
        <v>0</v>
      </c>
      <c r="I147" s="169"/>
      <c r="J147" s="168">
        <v>0</v>
      </c>
      <c r="K147" s="168">
        <v>0</v>
      </c>
      <c r="L147" s="168">
        <v>0</v>
      </c>
      <c r="M147" s="168">
        <v>0</v>
      </c>
      <c r="N147" s="169">
        <v>0</v>
      </c>
      <c r="O147" s="169">
        <v>0</v>
      </c>
      <c r="P147" s="169">
        <v>0</v>
      </c>
      <c r="Q147" s="169">
        <v>0</v>
      </c>
      <c r="R147" s="169">
        <v>0</v>
      </c>
      <c r="S147" s="169">
        <v>0</v>
      </c>
      <c r="T147" s="169">
        <v>0</v>
      </c>
      <c r="U147" s="169">
        <v>0</v>
      </c>
      <c r="V147" s="169">
        <v>0</v>
      </c>
      <c r="W147" s="169">
        <v>0</v>
      </c>
      <c r="X147" s="169">
        <v>0</v>
      </c>
      <c r="Y147" s="169">
        <v>0</v>
      </c>
      <c r="Z147" s="169">
        <v>0</v>
      </c>
      <c r="AA147" s="169">
        <v>0</v>
      </c>
      <c r="AB147" s="169">
        <v>0</v>
      </c>
      <c r="AC147" s="170">
        <v>0</v>
      </c>
      <c r="AD147" s="170" t="s">
        <v>362</v>
      </c>
      <c r="AE147" s="170">
        <v>0</v>
      </c>
      <c r="AF147" s="170" t="s">
        <v>362</v>
      </c>
      <c r="AG147" s="170" t="s">
        <v>362</v>
      </c>
      <c r="AH147" s="170" t="s">
        <v>362</v>
      </c>
      <c r="AI147" s="170" t="s">
        <v>362</v>
      </c>
      <c r="AJ147" s="170" t="s">
        <v>362</v>
      </c>
      <c r="AK147" s="170" t="s">
        <v>362</v>
      </c>
      <c r="AL147" s="170" t="s">
        <v>362</v>
      </c>
      <c r="AM147" s="170" t="s">
        <v>362</v>
      </c>
    </row>
    <row r="148" spans="1:39" ht="33.75" x14ac:dyDescent="0.25">
      <c r="A148" s="166">
        <v>131</v>
      </c>
      <c r="B148" s="167" t="s">
        <v>468</v>
      </c>
      <c r="C148" s="162">
        <v>308000</v>
      </c>
      <c r="D148" s="168">
        <v>308000</v>
      </c>
      <c r="E148" s="168">
        <v>0</v>
      </c>
      <c r="F148" s="168">
        <v>0</v>
      </c>
      <c r="G148" s="168">
        <v>0</v>
      </c>
      <c r="H148" s="168">
        <v>0</v>
      </c>
      <c r="I148" s="169"/>
      <c r="J148" s="168">
        <v>0</v>
      </c>
      <c r="K148" s="168">
        <v>0</v>
      </c>
      <c r="L148" s="168">
        <v>0</v>
      </c>
      <c r="M148" s="168">
        <v>0</v>
      </c>
      <c r="N148" s="169">
        <v>0</v>
      </c>
      <c r="O148" s="169">
        <v>0</v>
      </c>
      <c r="P148" s="169">
        <v>0</v>
      </c>
      <c r="Q148" s="169">
        <v>0</v>
      </c>
      <c r="R148" s="169">
        <v>0</v>
      </c>
      <c r="S148" s="169">
        <v>0</v>
      </c>
      <c r="T148" s="169">
        <v>0</v>
      </c>
      <c r="U148" s="169">
        <v>0</v>
      </c>
      <c r="V148" s="169">
        <v>0</v>
      </c>
      <c r="W148" s="169">
        <v>0</v>
      </c>
      <c r="X148" s="169">
        <v>0</v>
      </c>
      <c r="Y148" s="169">
        <v>0</v>
      </c>
      <c r="Z148" s="169">
        <v>0</v>
      </c>
      <c r="AA148" s="169">
        <v>0</v>
      </c>
      <c r="AB148" s="169">
        <v>0</v>
      </c>
      <c r="AC148" s="170">
        <v>0</v>
      </c>
      <c r="AD148" s="170">
        <v>0</v>
      </c>
      <c r="AE148" s="170" t="s">
        <v>362</v>
      </c>
      <c r="AF148" s="170" t="s">
        <v>362</v>
      </c>
      <c r="AG148" s="170" t="s">
        <v>362</v>
      </c>
      <c r="AH148" s="170" t="s">
        <v>362</v>
      </c>
      <c r="AI148" s="170" t="s">
        <v>362</v>
      </c>
      <c r="AJ148" s="170" t="s">
        <v>362</v>
      </c>
      <c r="AK148" s="170" t="s">
        <v>362</v>
      </c>
      <c r="AL148" s="170" t="s">
        <v>362</v>
      </c>
      <c r="AM148" s="170" t="s">
        <v>362</v>
      </c>
    </row>
    <row r="149" spans="1:39" x14ac:dyDescent="0.25">
      <c r="A149" s="166">
        <v>132</v>
      </c>
      <c r="B149" s="167" t="s">
        <v>469</v>
      </c>
      <c r="C149" s="162">
        <v>53877.765617999998</v>
      </c>
      <c r="D149" s="168">
        <v>0</v>
      </c>
      <c r="E149" s="168">
        <v>53877.765617999998</v>
      </c>
      <c r="F149" s="168">
        <v>0</v>
      </c>
      <c r="G149" s="168">
        <v>0</v>
      </c>
      <c r="H149" s="168">
        <v>0</v>
      </c>
      <c r="I149" s="169"/>
      <c r="J149" s="168">
        <v>0</v>
      </c>
      <c r="K149" s="168">
        <v>0</v>
      </c>
      <c r="L149" s="168">
        <v>0</v>
      </c>
      <c r="M149" s="168">
        <v>0</v>
      </c>
      <c r="N149" s="169">
        <v>0</v>
      </c>
      <c r="O149" s="169">
        <v>0</v>
      </c>
      <c r="P149" s="169">
        <v>0</v>
      </c>
      <c r="Q149" s="169">
        <v>0</v>
      </c>
      <c r="R149" s="169">
        <v>0</v>
      </c>
      <c r="S149" s="169">
        <v>0</v>
      </c>
      <c r="T149" s="169">
        <v>0</v>
      </c>
      <c r="U149" s="169">
        <v>0</v>
      </c>
      <c r="V149" s="169">
        <v>0</v>
      </c>
      <c r="W149" s="169">
        <v>0</v>
      </c>
      <c r="X149" s="169">
        <v>0</v>
      </c>
      <c r="Y149" s="169">
        <v>0</v>
      </c>
      <c r="Z149" s="169">
        <v>0</v>
      </c>
      <c r="AA149" s="169">
        <v>0</v>
      </c>
      <c r="AB149" s="169">
        <v>0</v>
      </c>
      <c r="AC149" s="170">
        <v>0</v>
      </c>
      <c r="AD149" s="170" t="s">
        <v>362</v>
      </c>
      <c r="AE149" s="170">
        <v>0</v>
      </c>
      <c r="AF149" s="170" t="s">
        <v>362</v>
      </c>
      <c r="AG149" s="170" t="s">
        <v>362</v>
      </c>
      <c r="AH149" s="170" t="s">
        <v>362</v>
      </c>
      <c r="AI149" s="170" t="s">
        <v>362</v>
      </c>
      <c r="AJ149" s="170" t="s">
        <v>362</v>
      </c>
      <c r="AK149" s="170" t="s">
        <v>362</v>
      </c>
      <c r="AL149" s="170" t="s">
        <v>362</v>
      </c>
      <c r="AM149" s="170" t="s">
        <v>362</v>
      </c>
    </row>
    <row r="150" spans="1:39" x14ac:dyDescent="0.25">
      <c r="A150" s="164" t="s">
        <v>470</v>
      </c>
      <c r="B150" s="165" t="s">
        <v>471</v>
      </c>
      <c r="C150" s="162">
        <v>928798.103</v>
      </c>
      <c r="D150" s="171">
        <v>928798.103</v>
      </c>
      <c r="E150" s="162">
        <v>0</v>
      </c>
      <c r="F150" s="162">
        <v>0</v>
      </c>
      <c r="G150" s="162">
        <v>0</v>
      </c>
      <c r="H150" s="162">
        <v>0</v>
      </c>
      <c r="I150" s="162">
        <v>0</v>
      </c>
      <c r="J150" s="162">
        <v>0</v>
      </c>
      <c r="K150" s="162">
        <v>0</v>
      </c>
      <c r="L150" s="162">
        <v>4465055</v>
      </c>
      <c r="M150" s="162">
        <v>2134387.94</v>
      </c>
      <c r="N150" s="162">
        <v>7361030.2434050012</v>
      </c>
      <c r="O150" s="162">
        <v>706440.69753900007</v>
      </c>
      <c r="P150" s="162">
        <v>0</v>
      </c>
      <c r="Q150" s="162">
        <v>0</v>
      </c>
      <c r="R150" s="162"/>
      <c r="S150" s="162">
        <v>0</v>
      </c>
      <c r="T150" s="162">
        <v>0</v>
      </c>
      <c r="U150" s="162">
        <v>0</v>
      </c>
      <c r="V150" s="162">
        <v>0</v>
      </c>
      <c r="W150" s="162">
        <v>231942.116866</v>
      </c>
      <c r="X150" s="162">
        <v>231942.116866</v>
      </c>
      <c r="Y150" s="162">
        <v>0</v>
      </c>
      <c r="Z150" s="162">
        <v>1957592.429</v>
      </c>
      <c r="AA150" s="162">
        <v>4465055</v>
      </c>
      <c r="AB150" s="162"/>
      <c r="AC150" s="163">
        <v>7.9253286797518374</v>
      </c>
      <c r="AD150" s="163">
        <v>0.76059661971445702</v>
      </c>
      <c r="AE150" s="163" t="s">
        <v>362</v>
      </c>
      <c r="AF150" s="163" t="s">
        <v>362</v>
      </c>
      <c r="AG150" s="163" t="s">
        <v>362</v>
      </c>
      <c r="AH150" s="163" t="s">
        <v>362</v>
      </c>
      <c r="AI150" s="163" t="s">
        <v>362</v>
      </c>
      <c r="AJ150" s="163" t="s">
        <v>362</v>
      </c>
      <c r="AK150" s="163" t="s">
        <v>362</v>
      </c>
      <c r="AL150" s="163">
        <v>0.4384251546733467</v>
      </c>
      <c r="AM150" s="163">
        <v>2.09196037717492</v>
      </c>
    </row>
    <row r="151" spans="1:39" x14ac:dyDescent="0.25">
      <c r="A151" s="166">
        <v>1</v>
      </c>
      <c r="B151" s="167" t="s">
        <v>472</v>
      </c>
      <c r="C151" s="162">
        <v>102796.81299999999</v>
      </c>
      <c r="D151" s="168">
        <v>102796.81299999999</v>
      </c>
      <c r="E151" s="168">
        <v>0</v>
      </c>
      <c r="F151" s="168">
        <v>0</v>
      </c>
      <c r="G151" s="168">
        <v>0</v>
      </c>
      <c r="H151" s="168">
        <v>0</v>
      </c>
      <c r="I151" s="169"/>
      <c r="J151" s="168">
        <v>0</v>
      </c>
      <c r="K151" s="168">
        <v>0</v>
      </c>
      <c r="L151" s="168">
        <v>0</v>
      </c>
      <c r="M151" s="168">
        <v>241151.5</v>
      </c>
      <c r="N151" s="169">
        <v>238330.72304800001</v>
      </c>
      <c r="O151" s="169">
        <v>8368.9930000000004</v>
      </c>
      <c r="P151" s="169">
        <v>0</v>
      </c>
      <c r="Q151" s="169">
        <v>0</v>
      </c>
      <c r="R151" s="169">
        <v>0</v>
      </c>
      <c r="S151" s="169">
        <v>0</v>
      </c>
      <c r="T151" s="169">
        <v>0</v>
      </c>
      <c r="U151" s="169">
        <v>0</v>
      </c>
      <c r="V151" s="169">
        <v>0</v>
      </c>
      <c r="W151" s="169">
        <v>41810.230047999998</v>
      </c>
      <c r="X151" s="169">
        <v>41810.230047999998</v>
      </c>
      <c r="Y151" s="169">
        <v>0</v>
      </c>
      <c r="Z151" s="169">
        <v>188151.5</v>
      </c>
      <c r="AA151" s="169">
        <v>0</v>
      </c>
      <c r="AB151" s="169">
        <v>0</v>
      </c>
      <c r="AC151" s="170">
        <v>2.3184641244471269</v>
      </c>
      <c r="AD151" s="170">
        <v>8.1412961703394446E-2</v>
      </c>
      <c r="AE151" s="170" t="s">
        <v>362</v>
      </c>
      <c r="AF151" s="170" t="s">
        <v>362</v>
      </c>
      <c r="AG151" s="170" t="s">
        <v>362</v>
      </c>
      <c r="AH151" s="170" t="s">
        <v>362</v>
      </c>
      <c r="AI151" s="170" t="s">
        <v>362</v>
      </c>
      <c r="AJ151" s="170" t="s">
        <v>362</v>
      </c>
      <c r="AK151" s="170" t="s">
        <v>362</v>
      </c>
      <c r="AL151" s="170" t="s">
        <v>362</v>
      </c>
      <c r="AM151" s="170">
        <v>0</v>
      </c>
    </row>
    <row r="152" spans="1:39" x14ac:dyDescent="0.25">
      <c r="A152" s="166">
        <v>2</v>
      </c>
      <c r="B152" s="167" t="s">
        <v>473</v>
      </c>
      <c r="C152" s="162">
        <v>89603.733999999997</v>
      </c>
      <c r="D152" s="168">
        <v>89603.733999999997</v>
      </c>
      <c r="E152" s="168">
        <v>0</v>
      </c>
      <c r="F152" s="168">
        <v>0</v>
      </c>
      <c r="G152" s="168">
        <v>0</v>
      </c>
      <c r="H152" s="168">
        <v>0</v>
      </c>
      <c r="I152" s="169"/>
      <c r="J152" s="168">
        <v>0</v>
      </c>
      <c r="K152" s="168">
        <v>0</v>
      </c>
      <c r="L152" s="168">
        <v>331011</v>
      </c>
      <c r="M152" s="168">
        <v>222566.9</v>
      </c>
      <c r="N152" s="169">
        <v>727158.80660999997</v>
      </c>
      <c r="O152" s="169">
        <v>159459.85360999999</v>
      </c>
      <c r="P152" s="169">
        <v>0</v>
      </c>
      <c r="Q152" s="169">
        <v>0</v>
      </c>
      <c r="R152" s="169">
        <v>0</v>
      </c>
      <c r="S152" s="169">
        <v>0</v>
      </c>
      <c r="T152" s="169">
        <v>0</v>
      </c>
      <c r="U152" s="169">
        <v>0</v>
      </c>
      <c r="V152" s="169">
        <v>0</v>
      </c>
      <c r="W152" s="169">
        <v>16552.671999999999</v>
      </c>
      <c r="X152" s="169">
        <v>16552.671999999999</v>
      </c>
      <c r="Y152" s="169">
        <v>0</v>
      </c>
      <c r="Z152" s="169">
        <v>220135.28100000002</v>
      </c>
      <c r="AA152" s="169">
        <v>331011</v>
      </c>
      <c r="AB152" s="169">
        <v>0</v>
      </c>
      <c r="AC152" s="170">
        <v>8.1152734841385072</v>
      </c>
      <c r="AD152" s="170">
        <v>1.779611702454275</v>
      </c>
      <c r="AE152" s="170" t="s">
        <v>362</v>
      </c>
      <c r="AF152" s="170" t="s">
        <v>362</v>
      </c>
      <c r="AG152" s="170" t="s">
        <v>362</v>
      </c>
      <c r="AH152" s="170" t="s">
        <v>362</v>
      </c>
      <c r="AI152" s="170" t="s">
        <v>362</v>
      </c>
      <c r="AJ152" s="170" t="s">
        <v>362</v>
      </c>
      <c r="AK152" s="170" t="s">
        <v>362</v>
      </c>
      <c r="AL152" s="170">
        <v>0.66503917090368603</v>
      </c>
      <c r="AM152" s="170">
        <v>1.4872427121912557</v>
      </c>
    </row>
    <row r="153" spans="1:39" x14ac:dyDescent="0.25">
      <c r="A153" s="166">
        <v>3</v>
      </c>
      <c r="B153" s="167" t="s">
        <v>474</v>
      </c>
      <c r="C153" s="162">
        <v>93714</v>
      </c>
      <c r="D153" s="168">
        <v>93714</v>
      </c>
      <c r="E153" s="168">
        <v>0</v>
      </c>
      <c r="F153" s="168">
        <v>0</v>
      </c>
      <c r="G153" s="168">
        <v>0</v>
      </c>
      <c r="H153" s="168">
        <v>0</v>
      </c>
      <c r="I153" s="169"/>
      <c r="J153" s="168">
        <v>0</v>
      </c>
      <c r="K153" s="168">
        <v>0</v>
      </c>
      <c r="L153" s="168">
        <v>252843</v>
      </c>
      <c r="M153" s="168">
        <v>179147.8</v>
      </c>
      <c r="N153" s="169">
        <v>493968.26378699997</v>
      </c>
      <c r="O153" s="169">
        <v>46426.045629</v>
      </c>
      <c r="P153" s="169">
        <v>0</v>
      </c>
      <c r="Q153" s="169">
        <v>0</v>
      </c>
      <c r="R153" s="169">
        <v>0</v>
      </c>
      <c r="S153" s="169">
        <v>0</v>
      </c>
      <c r="T153" s="169">
        <v>0</v>
      </c>
      <c r="U153" s="169">
        <v>0</v>
      </c>
      <c r="V153" s="169">
        <v>0</v>
      </c>
      <c r="W153" s="169">
        <v>18475.457158000001</v>
      </c>
      <c r="X153" s="169">
        <v>18475.457158000001</v>
      </c>
      <c r="Y153" s="169">
        <v>0</v>
      </c>
      <c r="Z153" s="169">
        <v>176223.761</v>
      </c>
      <c r="AA153" s="169">
        <v>252843</v>
      </c>
      <c r="AB153" s="169">
        <v>0</v>
      </c>
      <c r="AC153" s="170">
        <v>5.2710188849798323</v>
      </c>
      <c r="AD153" s="170">
        <v>0.49540138750880336</v>
      </c>
      <c r="AE153" s="170" t="s">
        <v>362</v>
      </c>
      <c r="AF153" s="170" t="s">
        <v>362</v>
      </c>
      <c r="AG153" s="170" t="s">
        <v>362</v>
      </c>
      <c r="AH153" s="170" t="s">
        <v>362</v>
      </c>
      <c r="AI153" s="170" t="s">
        <v>362</v>
      </c>
      <c r="AJ153" s="170" t="s">
        <v>362</v>
      </c>
      <c r="AK153" s="170" t="s">
        <v>362</v>
      </c>
      <c r="AL153" s="170">
        <v>0.69696911126667538</v>
      </c>
      <c r="AM153" s="170">
        <v>1.4113653642411463</v>
      </c>
    </row>
    <row r="154" spans="1:39" x14ac:dyDescent="0.25">
      <c r="A154" s="166">
        <v>4</v>
      </c>
      <c r="B154" s="167" t="s">
        <v>475</v>
      </c>
      <c r="C154" s="162">
        <v>180466</v>
      </c>
      <c r="D154" s="168">
        <v>180466</v>
      </c>
      <c r="E154" s="168">
        <v>0</v>
      </c>
      <c r="F154" s="168">
        <v>0</v>
      </c>
      <c r="G154" s="168">
        <v>0</v>
      </c>
      <c r="H154" s="168">
        <v>0</v>
      </c>
      <c r="I154" s="169"/>
      <c r="J154" s="168">
        <v>0</v>
      </c>
      <c r="K154" s="168">
        <v>0</v>
      </c>
      <c r="L154" s="168">
        <v>445533</v>
      </c>
      <c r="M154" s="168">
        <v>150077.4</v>
      </c>
      <c r="N154" s="169">
        <v>583637.76800000004</v>
      </c>
      <c r="O154" s="169">
        <v>2974.6579999999999</v>
      </c>
      <c r="P154" s="169">
        <v>0</v>
      </c>
      <c r="Q154" s="169">
        <v>0</v>
      </c>
      <c r="R154" s="169">
        <v>0</v>
      </c>
      <c r="S154" s="169">
        <v>0</v>
      </c>
      <c r="T154" s="169">
        <v>0</v>
      </c>
      <c r="U154" s="169">
        <v>0</v>
      </c>
      <c r="V154" s="169">
        <v>0</v>
      </c>
      <c r="W154" s="169">
        <v>3273.2629999999999</v>
      </c>
      <c r="X154" s="169">
        <v>3273.2629999999999</v>
      </c>
      <c r="Y154" s="169">
        <v>0</v>
      </c>
      <c r="Z154" s="169">
        <v>131856.84700000001</v>
      </c>
      <c r="AA154" s="169">
        <v>445533</v>
      </c>
      <c r="AB154" s="169">
        <v>0</v>
      </c>
      <c r="AC154" s="170">
        <v>3.2340594239358107</v>
      </c>
      <c r="AD154" s="170">
        <v>1.6483204592554829E-2</v>
      </c>
      <c r="AE154" s="170" t="s">
        <v>362</v>
      </c>
      <c r="AF154" s="170" t="s">
        <v>362</v>
      </c>
      <c r="AG154" s="170" t="s">
        <v>362</v>
      </c>
      <c r="AH154" s="170" t="s">
        <v>362</v>
      </c>
      <c r="AI154" s="170" t="s">
        <v>362</v>
      </c>
      <c r="AJ154" s="170" t="s">
        <v>362</v>
      </c>
      <c r="AK154" s="170" t="s">
        <v>362</v>
      </c>
      <c r="AL154" s="170">
        <v>0.29595304276002005</v>
      </c>
      <c r="AM154" s="170">
        <v>2.9686881569110342</v>
      </c>
    </row>
    <row r="155" spans="1:39" x14ac:dyDescent="0.25">
      <c r="A155" s="166">
        <v>5</v>
      </c>
      <c r="B155" s="167" t="s">
        <v>476</v>
      </c>
      <c r="C155" s="162">
        <v>107711.209</v>
      </c>
      <c r="D155" s="168">
        <v>107711.209</v>
      </c>
      <c r="E155" s="168">
        <v>0</v>
      </c>
      <c r="F155" s="168">
        <v>0</v>
      </c>
      <c r="G155" s="168">
        <v>0</v>
      </c>
      <c r="H155" s="168">
        <v>0</v>
      </c>
      <c r="I155" s="169"/>
      <c r="J155" s="168">
        <v>0</v>
      </c>
      <c r="K155" s="168">
        <v>0</v>
      </c>
      <c r="L155" s="168">
        <v>649400</v>
      </c>
      <c r="M155" s="168">
        <v>292553.94</v>
      </c>
      <c r="N155" s="169">
        <v>1060153.643467</v>
      </c>
      <c r="O155" s="169">
        <v>73107.539999999994</v>
      </c>
      <c r="P155" s="169">
        <v>0</v>
      </c>
      <c r="Q155" s="169">
        <v>0</v>
      </c>
      <c r="R155" s="169">
        <v>0</v>
      </c>
      <c r="S155" s="169">
        <v>0</v>
      </c>
      <c r="T155" s="169">
        <v>0</v>
      </c>
      <c r="U155" s="169">
        <v>0</v>
      </c>
      <c r="V155" s="169">
        <v>0</v>
      </c>
      <c r="W155" s="169">
        <v>53658.709159999999</v>
      </c>
      <c r="X155" s="169">
        <v>53658.709159999999</v>
      </c>
      <c r="Y155" s="169">
        <v>0</v>
      </c>
      <c r="Z155" s="169">
        <v>283987.39430699998</v>
      </c>
      <c r="AA155" s="169">
        <v>649400</v>
      </c>
      <c r="AB155" s="169">
        <v>0</v>
      </c>
      <c r="AC155" s="170">
        <v>9.8425563440384369</v>
      </c>
      <c r="AD155" s="170">
        <v>0.67873660205596609</v>
      </c>
      <c r="AE155" s="170" t="s">
        <v>362</v>
      </c>
      <c r="AF155" s="170" t="s">
        <v>362</v>
      </c>
      <c r="AG155" s="170" t="s">
        <v>362</v>
      </c>
      <c r="AH155" s="170" t="s">
        <v>362</v>
      </c>
      <c r="AI155" s="170" t="s">
        <v>362</v>
      </c>
      <c r="AJ155" s="170" t="s">
        <v>362</v>
      </c>
      <c r="AK155" s="170" t="s">
        <v>362</v>
      </c>
      <c r="AL155" s="170">
        <v>0.43730735187403752</v>
      </c>
      <c r="AM155" s="170">
        <v>2.2197615933663379</v>
      </c>
    </row>
    <row r="156" spans="1:39" x14ac:dyDescent="0.25">
      <c r="A156" s="166">
        <v>6</v>
      </c>
      <c r="B156" s="167" t="s">
        <v>477</v>
      </c>
      <c r="C156" s="162">
        <v>3210.3789999999999</v>
      </c>
      <c r="D156" s="168">
        <v>3210.3789999999999</v>
      </c>
      <c r="E156" s="168">
        <v>0</v>
      </c>
      <c r="F156" s="168">
        <v>0</v>
      </c>
      <c r="G156" s="168">
        <v>0</v>
      </c>
      <c r="H156" s="168">
        <v>0</v>
      </c>
      <c r="I156" s="169"/>
      <c r="J156" s="168">
        <v>0</v>
      </c>
      <c r="K156" s="168">
        <v>0</v>
      </c>
      <c r="L156" s="168">
        <v>596058</v>
      </c>
      <c r="M156" s="168">
        <v>238255.66</v>
      </c>
      <c r="N156" s="169">
        <v>881589.73283999995</v>
      </c>
      <c r="O156" s="169">
        <v>53357.822840000001</v>
      </c>
      <c r="P156" s="169">
        <v>0</v>
      </c>
      <c r="Q156" s="169">
        <v>0</v>
      </c>
      <c r="R156" s="169">
        <v>0</v>
      </c>
      <c r="S156" s="169">
        <v>0</v>
      </c>
      <c r="T156" s="169">
        <v>0</v>
      </c>
      <c r="U156" s="169">
        <v>0</v>
      </c>
      <c r="V156" s="169">
        <v>0</v>
      </c>
      <c r="W156" s="169">
        <v>0</v>
      </c>
      <c r="X156" s="169">
        <v>0</v>
      </c>
      <c r="Y156" s="169">
        <v>0</v>
      </c>
      <c r="Z156" s="169">
        <v>232173.91</v>
      </c>
      <c r="AA156" s="169">
        <v>596058</v>
      </c>
      <c r="AB156" s="169">
        <v>0</v>
      </c>
      <c r="AC156" s="170">
        <v>274.60612371311925</v>
      </c>
      <c r="AD156" s="170">
        <v>16.620412368757709</v>
      </c>
      <c r="AE156" s="170" t="s">
        <v>362</v>
      </c>
      <c r="AF156" s="170" t="s">
        <v>362</v>
      </c>
      <c r="AG156" s="170" t="s">
        <v>362</v>
      </c>
      <c r="AH156" s="170" t="s">
        <v>362</v>
      </c>
      <c r="AI156" s="170" t="s">
        <v>362</v>
      </c>
      <c r="AJ156" s="170" t="s">
        <v>362</v>
      </c>
      <c r="AK156" s="170" t="s">
        <v>362</v>
      </c>
      <c r="AL156" s="170">
        <v>0.38951563438457332</v>
      </c>
      <c r="AM156" s="170">
        <v>2.501757985518581</v>
      </c>
    </row>
    <row r="157" spans="1:39" x14ac:dyDescent="0.25">
      <c r="A157" s="166">
        <v>7</v>
      </c>
      <c r="B157" s="167" t="s">
        <v>478</v>
      </c>
      <c r="C157" s="162">
        <v>38704.595999999998</v>
      </c>
      <c r="D157" s="168">
        <v>38704.595999999998</v>
      </c>
      <c r="E157" s="168">
        <v>0</v>
      </c>
      <c r="F157" s="168">
        <v>0</v>
      </c>
      <c r="G157" s="168">
        <v>0</v>
      </c>
      <c r="H157" s="168">
        <v>0</v>
      </c>
      <c r="I157" s="169"/>
      <c r="J157" s="168">
        <v>0</v>
      </c>
      <c r="K157" s="168">
        <v>0</v>
      </c>
      <c r="L157" s="168">
        <v>478605</v>
      </c>
      <c r="M157" s="168">
        <v>143999</v>
      </c>
      <c r="N157" s="169">
        <v>611471.686858</v>
      </c>
      <c r="O157" s="169">
        <v>19318.254000000001</v>
      </c>
      <c r="P157" s="169">
        <v>0</v>
      </c>
      <c r="Q157" s="169">
        <v>0</v>
      </c>
      <c r="R157" s="169">
        <v>0</v>
      </c>
      <c r="S157" s="169">
        <v>0</v>
      </c>
      <c r="T157" s="169">
        <v>0</v>
      </c>
      <c r="U157" s="169">
        <v>0</v>
      </c>
      <c r="V157" s="169">
        <v>0</v>
      </c>
      <c r="W157" s="169">
        <v>4845.8553579999998</v>
      </c>
      <c r="X157" s="169">
        <v>4845.8553579999998</v>
      </c>
      <c r="Y157" s="169">
        <v>0</v>
      </c>
      <c r="Z157" s="169">
        <v>108702.5775</v>
      </c>
      <c r="AA157" s="169">
        <v>478605</v>
      </c>
      <c r="AB157" s="169">
        <v>0</v>
      </c>
      <c r="AC157" s="170">
        <v>15.798425769849143</v>
      </c>
      <c r="AD157" s="170">
        <v>0.49912041453681633</v>
      </c>
      <c r="AE157" s="170" t="s">
        <v>362</v>
      </c>
      <c r="AF157" s="170" t="s">
        <v>362</v>
      </c>
      <c r="AG157" s="170" t="s">
        <v>362</v>
      </c>
      <c r="AH157" s="170" t="s">
        <v>362</v>
      </c>
      <c r="AI157" s="170" t="s">
        <v>362</v>
      </c>
      <c r="AJ157" s="170" t="s">
        <v>362</v>
      </c>
      <c r="AK157" s="170" t="s">
        <v>362</v>
      </c>
      <c r="AL157" s="170">
        <v>0.22712378161531951</v>
      </c>
      <c r="AM157" s="170">
        <v>3.3236689143674609</v>
      </c>
    </row>
    <row r="158" spans="1:39" x14ac:dyDescent="0.25">
      <c r="A158" s="166">
        <v>8</v>
      </c>
      <c r="B158" s="167" t="s">
        <v>479</v>
      </c>
      <c r="C158" s="162">
        <v>240672</v>
      </c>
      <c r="D158" s="168">
        <v>240672</v>
      </c>
      <c r="E158" s="168">
        <v>0</v>
      </c>
      <c r="F158" s="168">
        <v>0</v>
      </c>
      <c r="G158" s="168">
        <v>0</v>
      </c>
      <c r="H158" s="168">
        <v>0</v>
      </c>
      <c r="I158" s="169"/>
      <c r="J158" s="168">
        <v>0</v>
      </c>
      <c r="K158" s="168">
        <v>0</v>
      </c>
      <c r="L158" s="168">
        <v>586438</v>
      </c>
      <c r="M158" s="168">
        <v>148013.24</v>
      </c>
      <c r="N158" s="169">
        <v>770333.55782900006</v>
      </c>
      <c r="O158" s="169">
        <v>9755.2395290000004</v>
      </c>
      <c r="P158" s="169">
        <v>0</v>
      </c>
      <c r="Q158" s="169">
        <v>0</v>
      </c>
      <c r="R158" s="169">
        <v>0</v>
      </c>
      <c r="S158" s="169">
        <v>0</v>
      </c>
      <c r="T158" s="169">
        <v>0</v>
      </c>
      <c r="U158" s="169">
        <v>0</v>
      </c>
      <c r="V158" s="169">
        <v>0</v>
      </c>
      <c r="W158" s="169">
        <v>49030.417300000001</v>
      </c>
      <c r="X158" s="169">
        <v>49030.417300000001</v>
      </c>
      <c r="Y158" s="169">
        <v>0</v>
      </c>
      <c r="Z158" s="169">
        <v>125109.90099999998</v>
      </c>
      <c r="AA158" s="169">
        <v>586438</v>
      </c>
      <c r="AB158" s="169">
        <v>0</v>
      </c>
      <c r="AC158" s="170">
        <v>3.200761026745945</v>
      </c>
      <c r="AD158" s="170">
        <v>4.0533338024365109E-2</v>
      </c>
      <c r="AE158" s="170" t="s">
        <v>362</v>
      </c>
      <c r="AF158" s="170" t="s">
        <v>362</v>
      </c>
      <c r="AG158" s="170" t="s">
        <v>362</v>
      </c>
      <c r="AH158" s="170" t="s">
        <v>362</v>
      </c>
      <c r="AI158" s="170" t="s">
        <v>362</v>
      </c>
      <c r="AJ158" s="170" t="s">
        <v>362</v>
      </c>
      <c r="AK158" s="170" t="s">
        <v>362</v>
      </c>
      <c r="AL158" s="170">
        <v>0.21333866666211942</v>
      </c>
      <c r="AM158" s="170">
        <v>3.9620644747726623</v>
      </c>
    </row>
    <row r="159" spans="1:39" x14ac:dyDescent="0.25">
      <c r="A159" s="166">
        <v>9</v>
      </c>
      <c r="B159" s="167" t="s">
        <v>480</v>
      </c>
      <c r="C159" s="162">
        <v>13710</v>
      </c>
      <c r="D159" s="168">
        <v>13710</v>
      </c>
      <c r="E159" s="168">
        <v>0</v>
      </c>
      <c r="F159" s="168">
        <v>0</v>
      </c>
      <c r="G159" s="168">
        <v>0</v>
      </c>
      <c r="H159" s="168">
        <v>0</v>
      </c>
      <c r="I159" s="169"/>
      <c r="J159" s="168">
        <v>0</v>
      </c>
      <c r="K159" s="168">
        <v>0</v>
      </c>
      <c r="L159" s="168">
        <v>568279</v>
      </c>
      <c r="M159" s="168">
        <v>184681.5</v>
      </c>
      <c r="N159" s="169">
        <v>817062.76939899998</v>
      </c>
      <c r="O159" s="169">
        <v>63093.888206000003</v>
      </c>
      <c r="P159" s="169">
        <v>0</v>
      </c>
      <c r="Q159" s="169">
        <v>0</v>
      </c>
      <c r="R159" s="169">
        <v>0</v>
      </c>
      <c r="S159" s="169">
        <v>0</v>
      </c>
      <c r="T159" s="169">
        <v>0</v>
      </c>
      <c r="U159" s="169">
        <v>0</v>
      </c>
      <c r="V159" s="169">
        <v>0</v>
      </c>
      <c r="W159" s="169">
        <v>0</v>
      </c>
      <c r="X159" s="169">
        <v>0</v>
      </c>
      <c r="Y159" s="169">
        <v>0</v>
      </c>
      <c r="Z159" s="169">
        <v>185689.88119300001</v>
      </c>
      <c r="AA159" s="169">
        <v>568279</v>
      </c>
      <c r="AB159" s="169">
        <v>0</v>
      </c>
      <c r="AC159" s="170">
        <v>59.596117388694381</v>
      </c>
      <c r="AD159" s="170">
        <v>4.6020341506929254</v>
      </c>
      <c r="AE159" s="170" t="s">
        <v>362</v>
      </c>
      <c r="AF159" s="170" t="s">
        <v>362</v>
      </c>
      <c r="AG159" s="170" t="s">
        <v>362</v>
      </c>
      <c r="AH159" s="170" t="s">
        <v>362</v>
      </c>
      <c r="AI159" s="170" t="s">
        <v>362</v>
      </c>
      <c r="AJ159" s="170" t="s">
        <v>362</v>
      </c>
      <c r="AK159" s="170" t="s">
        <v>362</v>
      </c>
      <c r="AL159" s="170">
        <v>0.3267583021596786</v>
      </c>
      <c r="AM159" s="170">
        <v>3.0770759388460673</v>
      </c>
    </row>
    <row r="160" spans="1:39" x14ac:dyDescent="0.25">
      <c r="A160" s="166">
        <v>10</v>
      </c>
      <c r="B160" s="167" t="s">
        <v>481</v>
      </c>
      <c r="C160" s="162">
        <v>9152</v>
      </c>
      <c r="D160" s="168">
        <v>9152</v>
      </c>
      <c r="E160" s="168">
        <v>0</v>
      </c>
      <c r="F160" s="168">
        <v>0</v>
      </c>
      <c r="G160" s="168">
        <v>0</v>
      </c>
      <c r="H160" s="168">
        <v>0</v>
      </c>
      <c r="I160" s="169"/>
      <c r="J160" s="168">
        <v>0</v>
      </c>
      <c r="K160" s="168">
        <v>0</v>
      </c>
      <c r="L160" s="168">
        <v>264628</v>
      </c>
      <c r="M160" s="168">
        <v>179411</v>
      </c>
      <c r="N160" s="169">
        <v>570322.923174</v>
      </c>
      <c r="O160" s="169">
        <v>116533.805225</v>
      </c>
      <c r="P160" s="169">
        <v>0</v>
      </c>
      <c r="Q160" s="169">
        <v>0</v>
      </c>
      <c r="R160" s="169">
        <v>0</v>
      </c>
      <c r="S160" s="169">
        <v>0</v>
      </c>
      <c r="T160" s="169">
        <v>0</v>
      </c>
      <c r="U160" s="169">
        <v>0</v>
      </c>
      <c r="V160" s="169">
        <v>0</v>
      </c>
      <c r="W160" s="169">
        <v>20272.817949</v>
      </c>
      <c r="X160" s="169">
        <v>20272.817949</v>
      </c>
      <c r="Y160" s="169">
        <v>0</v>
      </c>
      <c r="Z160" s="169">
        <v>168888.3</v>
      </c>
      <c r="AA160" s="169">
        <v>264628</v>
      </c>
      <c r="AB160" s="169">
        <v>0</v>
      </c>
      <c r="AC160" s="170">
        <v>62.316752969187064</v>
      </c>
      <c r="AD160" s="170">
        <v>12.733151794689686</v>
      </c>
      <c r="AE160" s="170" t="s">
        <v>362</v>
      </c>
      <c r="AF160" s="170" t="s">
        <v>362</v>
      </c>
      <c r="AG160" s="170" t="s">
        <v>362</v>
      </c>
      <c r="AH160" s="170" t="s">
        <v>362</v>
      </c>
      <c r="AI160" s="170" t="s">
        <v>362</v>
      </c>
      <c r="AJ160" s="170" t="s">
        <v>362</v>
      </c>
      <c r="AK160" s="170" t="s">
        <v>362</v>
      </c>
      <c r="AL160" s="170">
        <v>0.63821024230240186</v>
      </c>
      <c r="AM160" s="170">
        <v>1.4749820245135472</v>
      </c>
    </row>
    <row r="161" spans="1:39" x14ac:dyDescent="0.25">
      <c r="A161" s="166">
        <v>11</v>
      </c>
      <c r="B161" s="167" t="s">
        <v>482</v>
      </c>
      <c r="C161" s="162">
        <v>49057.372000000003</v>
      </c>
      <c r="D161" s="168">
        <v>49057.372000000003</v>
      </c>
      <c r="E161" s="168">
        <v>0</v>
      </c>
      <c r="F161" s="168">
        <v>0</v>
      </c>
      <c r="G161" s="168">
        <v>0</v>
      </c>
      <c r="H161" s="168">
        <v>0</v>
      </c>
      <c r="I161" s="169"/>
      <c r="J161" s="168">
        <v>0</v>
      </c>
      <c r="K161" s="168">
        <v>0</v>
      </c>
      <c r="L161" s="168">
        <v>292260</v>
      </c>
      <c r="M161" s="168">
        <v>154530</v>
      </c>
      <c r="N161" s="169">
        <v>607000.36839299998</v>
      </c>
      <c r="O161" s="169">
        <v>154044.5975</v>
      </c>
      <c r="P161" s="169">
        <v>0</v>
      </c>
      <c r="Q161" s="169">
        <v>0</v>
      </c>
      <c r="R161" s="169">
        <v>0</v>
      </c>
      <c r="S161" s="169">
        <v>0</v>
      </c>
      <c r="T161" s="169">
        <v>0</v>
      </c>
      <c r="U161" s="169">
        <v>0</v>
      </c>
      <c r="V161" s="169">
        <v>0</v>
      </c>
      <c r="W161" s="169">
        <v>24022.694893</v>
      </c>
      <c r="X161" s="169">
        <v>24022.694893</v>
      </c>
      <c r="Y161" s="169">
        <v>0</v>
      </c>
      <c r="Z161" s="169">
        <v>136673.076</v>
      </c>
      <c r="AA161" s="169">
        <v>292260</v>
      </c>
      <c r="AB161" s="169">
        <v>0</v>
      </c>
      <c r="AC161" s="170">
        <v>12.373275282520229</v>
      </c>
      <c r="AD161" s="170">
        <v>3.1400906982950492</v>
      </c>
      <c r="AE161" s="170" t="s">
        <v>362</v>
      </c>
      <c r="AF161" s="170" t="s">
        <v>362</v>
      </c>
      <c r="AG161" s="170" t="s">
        <v>362</v>
      </c>
      <c r="AH161" s="170" t="s">
        <v>362</v>
      </c>
      <c r="AI161" s="170" t="s">
        <v>362</v>
      </c>
      <c r="AJ161" s="170" t="s">
        <v>362</v>
      </c>
      <c r="AK161" s="170" t="s">
        <v>362</v>
      </c>
      <c r="AL161" s="170">
        <v>0.46764208581400124</v>
      </c>
      <c r="AM161" s="170">
        <v>1.891283245971656</v>
      </c>
    </row>
    <row r="162" spans="1:39" x14ac:dyDescent="0.25">
      <c r="A162" s="164" t="s">
        <v>483</v>
      </c>
      <c r="B162" s="165" t="s">
        <v>484</v>
      </c>
      <c r="C162" s="162">
        <v>129648.090784</v>
      </c>
      <c r="D162" s="171">
        <v>56973.800886999998</v>
      </c>
      <c r="E162" s="162">
        <v>72674.289896999995</v>
      </c>
      <c r="F162" s="162">
        <v>0</v>
      </c>
      <c r="G162" s="162"/>
      <c r="H162" s="162">
        <v>0</v>
      </c>
      <c r="I162" s="162">
        <v>0</v>
      </c>
      <c r="J162" s="162">
        <v>0</v>
      </c>
      <c r="K162" s="162">
        <v>0</v>
      </c>
      <c r="L162" s="162"/>
      <c r="M162" s="162"/>
      <c r="N162" s="162">
        <v>127744.05824699999</v>
      </c>
      <c r="O162" s="162">
        <v>47489.860100999998</v>
      </c>
      <c r="P162" s="162">
        <v>50197.773266999997</v>
      </c>
      <c r="Q162" s="162">
        <v>0</v>
      </c>
      <c r="R162" s="162"/>
      <c r="S162" s="162">
        <v>0</v>
      </c>
      <c r="T162" s="162">
        <v>0</v>
      </c>
      <c r="U162" s="162">
        <v>0</v>
      </c>
      <c r="V162" s="162">
        <v>0</v>
      </c>
      <c r="W162" s="162">
        <v>30056.424878999998</v>
      </c>
      <c r="X162" s="162">
        <v>26164.651875</v>
      </c>
      <c r="Y162" s="162">
        <v>3891.7730040000001</v>
      </c>
      <c r="Z162" s="162">
        <v>0</v>
      </c>
      <c r="AA162" s="162"/>
      <c r="AB162" s="162"/>
      <c r="AC162" s="163">
        <v>0.98531384052409832</v>
      </c>
      <c r="AD162" s="163">
        <v>0.83353856266654669</v>
      </c>
      <c r="AE162" s="163">
        <v>0.69072258343555093</v>
      </c>
      <c r="AF162" s="163" t="s">
        <v>362</v>
      </c>
      <c r="AG162" s="163" t="s">
        <v>362</v>
      </c>
      <c r="AH162" s="163" t="s">
        <v>362</v>
      </c>
      <c r="AI162" s="163" t="s">
        <v>362</v>
      </c>
      <c r="AJ162" s="163" t="s">
        <v>362</v>
      </c>
      <c r="AK162" s="163" t="s">
        <v>362</v>
      </c>
      <c r="AL162" s="163" t="s">
        <v>362</v>
      </c>
      <c r="AM162" s="163" t="s">
        <v>362</v>
      </c>
    </row>
    <row r="163" spans="1:39" ht="22.5" x14ac:dyDescent="0.25">
      <c r="A163" s="166">
        <v>1</v>
      </c>
      <c r="B163" s="167" t="s">
        <v>226</v>
      </c>
      <c r="C163" s="162">
        <v>1739.5121569999999</v>
      </c>
      <c r="D163" s="168">
        <v>0</v>
      </c>
      <c r="E163" s="168">
        <v>1739.5121569999999</v>
      </c>
      <c r="F163" s="168">
        <v>0</v>
      </c>
      <c r="G163" s="168">
        <v>0</v>
      </c>
      <c r="H163" s="168">
        <v>0</v>
      </c>
      <c r="I163" s="169"/>
      <c r="J163" s="168">
        <v>0</v>
      </c>
      <c r="K163" s="168">
        <v>0</v>
      </c>
      <c r="L163" s="168">
        <v>0</v>
      </c>
      <c r="M163" s="169"/>
      <c r="N163" s="169">
        <v>1739.5121569999999</v>
      </c>
      <c r="O163" s="169">
        <v>0</v>
      </c>
      <c r="P163" s="169">
        <v>1739.5121569999999</v>
      </c>
      <c r="Q163" s="169">
        <v>0</v>
      </c>
      <c r="R163" s="169">
        <v>0</v>
      </c>
      <c r="S163" s="169">
        <v>0</v>
      </c>
      <c r="T163" s="169">
        <v>0</v>
      </c>
      <c r="U163" s="169">
        <v>0</v>
      </c>
      <c r="V163" s="169">
        <v>0</v>
      </c>
      <c r="W163" s="169">
        <v>0</v>
      </c>
      <c r="X163" s="169">
        <v>0</v>
      </c>
      <c r="Y163" s="169">
        <v>0</v>
      </c>
      <c r="Z163" s="169">
        <v>0</v>
      </c>
      <c r="AA163" s="169">
        <v>0</v>
      </c>
      <c r="AB163" s="169">
        <v>0</v>
      </c>
      <c r="AC163" s="170">
        <v>1</v>
      </c>
      <c r="AD163" s="170" t="s">
        <v>362</v>
      </c>
      <c r="AE163" s="170">
        <v>1</v>
      </c>
      <c r="AF163" s="170" t="s">
        <v>362</v>
      </c>
      <c r="AG163" s="170" t="s">
        <v>362</v>
      </c>
      <c r="AH163" s="170" t="s">
        <v>362</v>
      </c>
      <c r="AI163" s="170" t="s">
        <v>362</v>
      </c>
      <c r="AJ163" s="170" t="s">
        <v>362</v>
      </c>
      <c r="AK163" s="170" t="s">
        <v>362</v>
      </c>
      <c r="AL163" s="170" t="s">
        <v>362</v>
      </c>
      <c r="AM163" s="170" t="s">
        <v>362</v>
      </c>
    </row>
    <row r="164" spans="1:39" ht="22.5" x14ac:dyDescent="0.25">
      <c r="A164" s="166">
        <v>2</v>
      </c>
      <c r="B164" s="167" t="s">
        <v>485</v>
      </c>
      <c r="C164" s="162">
        <v>18502.099999999999</v>
      </c>
      <c r="D164" s="168">
        <v>0</v>
      </c>
      <c r="E164" s="168">
        <v>18502.099999999999</v>
      </c>
      <c r="F164" s="168">
        <v>0</v>
      </c>
      <c r="G164" s="168">
        <v>0</v>
      </c>
      <c r="H164" s="168">
        <v>0</v>
      </c>
      <c r="I164" s="169"/>
      <c r="J164" s="168">
        <v>0</v>
      </c>
      <c r="K164" s="168">
        <v>0</v>
      </c>
      <c r="L164" s="168">
        <v>0</v>
      </c>
      <c r="M164" s="169"/>
      <c r="N164" s="169">
        <v>13409.609508</v>
      </c>
      <c r="O164" s="169">
        <v>0</v>
      </c>
      <c r="P164" s="169">
        <v>13409.609508</v>
      </c>
      <c r="Q164" s="169">
        <v>0</v>
      </c>
      <c r="R164" s="169">
        <v>0</v>
      </c>
      <c r="S164" s="169">
        <v>0</v>
      </c>
      <c r="T164" s="169">
        <v>0</v>
      </c>
      <c r="U164" s="169">
        <v>0</v>
      </c>
      <c r="V164" s="169">
        <v>0</v>
      </c>
      <c r="W164" s="169">
        <v>0</v>
      </c>
      <c r="X164" s="169">
        <v>0</v>
      </c>
      <c r="Y164" s="169">
        <v>0</v>
      </c>
      <c r="Z164" s="169">
        <v>0</v>
      </c>
      <c r="AA164" s="169">
        <v>0</v>
      </c>
      <c r="AB164" s="169">
        <v>0</v>
      </c>
      <c r="AC164" s="170">
        <v>0.72476148696634435</v>
      </c>
      <c r="AD164" s="170" t="s">
        <v>362</v>
      </c>
      <c r="AE164" s="170">
        <v>0.72476148696634435</v>
      </c>
      <c r="AF164" s="170" t="s">
        <v>362</v>
      </c>
      <c r="AG164" s="170" t="s">
        <v>362</v>
      </c>
      <c r="AH164" s="170" t="s">
        <v>362</v>
      </c>
      <c r="AI164" s="170" t="s">
        <v>362</v>
      </c>
      <c r="AJ164" s="170" t="s">
        <v>362</v>
      </c>
      <c r="AK164" s="170" t="s">
        <v>362</v>
      </c>
      <c r="AL164" s="170" t="s">
        <v>362</v>
      </c>
      <c r="AM164" s="170" t="s">
        <v>362</v>
      </c>
    </row>
    <row r="165" spans="1:39" ht="22.5" x14ac:dyDescent="0.25">
      <c r="A165" s="166">
        <v>3</v>
      </c>
      <c r="B165" s="167" t="s">
        <v>230</v>
      </c>
      <c r="C165" s="162">
        <v>656.21</v>
      </c>
      <c r="D165" s="168">
        <v>0</v>
      </c>
      <c r="E165" s="168">
        <v>656.21</v>
      </c>
      <c r="F165" s="168">
        <v>0</v>
      </c>
      <c r="G165" s="168">
        <v>0</v>
      </c>
      <c r="H165" s="168">
        <v>0</v>
      </c>
      <c r="I165" s="169"/>
      <c r="J165" s="168">
        <v>0</v>
      </c>
      <c r="K165" s="168">
        <v>0</v>
      </c>
      <c r="L165" s="168">
        <v>0</v>
      </c>
      <c r="M165" s="169"/>
      <c r="N165" s="169">
        <v>656.21</v>
      </c>
      <c r="O165" s="169">
        <v>0</v>
      </c>
      <c r="P165" s="169">
        <v>656.21</v>
      </c>
      <c r="Q165" s="169">
        <v>0</v>
      </c>
      <c r="R165" s="169">
        <v>0</v>
      </c>
      <c r="S165" s="169">
        <v>0</v>
      </c>
      <c r="T165" s="169">
        <v>0</v>
      </c>
      <c r="U165" s="169">
        <v>0</v>
      </c>
      <c r="V165" s="169">
        <v>0</v>
      </c>
      <c r="W165" s="169">
        <v>0</v>
      </c>
      <c r="X165" s="169">
        <v>0</v>
      </c>
      <c r="Y165" s="169">
        <v>0</v>
      </c>
      <c r="Z165" s="169">
        <v>0</v>
      </c>
      <c r="AA165" s="169">
        <v>0</v>
      </c>
      <c r="AB165" s="169">
        <v>0</v>
      </c>
      <c r="AC165" s="170">
        <v>1</v>
      </c>
      <c r="AD165" s="170" t="s">
        <v>362</v>
      </c>
      <c r="AE165" s="170">
        <v>1</v>
      </c>
      <c r="AF165" s="170" t="s">
        <v>362</v>
      </c>
      <c r="AG165" s="170" t="s">
        <v>362</v>
      </c>
      <c r="AH165" s="170" t="s">
        <v>362</v>
      </c>
      <c r="AI165" s="170" t="s">
        <v>362</v>
      </c>
      <c r="AJ165" s="170" t="s">
        <v>362</v>
      </c>
      <c r="AK165" s="170" t="s">
        <v>362</v>
      </c>
      <c r="AL165" s="170" t="s">
        <v>362</v>
      </c>
      <c r="AM165" s="170" t="s">
        <v>362</v>
      </c>
    </row>
    <row r="166" spans="1:39" ht="29.25" customHeight="1" x14ac:dyDescent="0.25">
      <c r="A166" s="166">
        <v>4</v>
      </c>
      <c r="B166" s="167" t="s">
        <v>486</v>
      </c>
      <c r="C166" s="162">
        <v>722.29103999999995</v>
      </c>
      <c r="D166" s="168">
        <v>0</v>
      </c>
      <c r="E166" s="168">
        <v>722.29103999999995</v>
      </c>
      <c r="F166" s="168">
        <v>0</v>
      </c>
      <c r="G166" s="168">
        <v>0</v>
      </c>
      <c r="H166" s="168">
        <v>0</v>
      </c>
      <c r="I166" s="169"/>
      <c r="J166" s="168">
        <v>0</v>
      </c>
      <c r="K166" s="168">
        <v>0</v>
      </c>
      <c r="L166" s="168">
        <v>0</v>
      </c>
      <c r="M166" s="169"/>
      <c r="N166" s="169">
        <v>722.29103999999995</v>
      </c>
      <c r="O166" s="169">
        <v>0</v>
      </c>
      <c r="P166" s="169">
        <v>722.29103999999995</v>
      </c>
      <c r="Q166" s="169">
        <v>0</v>
      </c>
      <c r="R166" s="169">
        <v>0</v>
      </c>
      <c r="S166" s="169">
        <v>0</v>
      </c>
      <c r="T166" s="169">
        <v>0</v>
      </c>
      <c r="U166" s="169">
        <v>0</v>
      </c>
      <c r="V166" s="169">
        <v>0</v>
      </c>
      <c r="W166" s="169">
        <v>0</v>
      </c>
      <c r="X166" s="169">
        <v>0</v>
      </c>
      <c r="Y166" s="169">
        <v>0</v>
      </c>
      <c r="Z166" s="169">
        <v>0</v>
      </c>
      <c r="AA166" s="169">
        <v>0</v>
      </c>
      <c r="AB166" s="169">
        <v>0</v>
      </c>
      <c r="AC166" s="170">
        <v>1</v>
      </c>
      <c r="AD166" s="170" t="s">
        <v>362</v>
      </c>
      <c r="AE166" s="170">
        <v>1</v>
      </c>
      <c r="AF166" s="170" t="s">
        <v>362</v>
      </c>
      <c r="AG166" s="170" t="s">
        <v>362</v>
      </c>
      <c r="AH166" s="170" t="s">
        <v>362</v>
      </c>
      <c r="AI166" s="170" t="s">
        <v>362</v>
      </c>
      <c r="AJ166" s="170" t="s">
        <v>362</v>
      </c>
      <c r="AK166" s="170" t="s">
        <v>362</v>
      </c>
      <c r="AL166" s="170" t="s">
        <v>362</v>
      </c>
      <c r="AM166" s="170" t="s">
        <v>362</v>
      </c>
    </row>
    <row r="167" spans="1:39" ht="30.75" customHeight="1" x14ac:dyDescent="0.25">
      <c r="A167" s="166">
        <v>5</v>
      </c>
      <c r="B167" s="167" t="s">
        <v>487</v>
      </c>
      <c r="C167" s="162">
        <v>200</v>
      </c>
      <c r="D167" s="168">
        <v>0</v>
      </c>
      <c r="E167" s="168">
        <v>200</v>
      </c>
      <c r="F167" s="168">
        <v>0</v>
      </c>
      <c r="G167" s="168">
        <v>0</v>
      </c>
      <c r="H167" s="168">
        <v>0</v>
      </c>
      <c r="I167" s="169"/>
      <c r="J167" s="168">
        <v>0</v>
      </c>
      <c r="K167" s="168">
        <v>0</v>
      </c>
      <c r="L167" s="168">
        <v>0</v>
      </c>
      <c r="M167" s="169"/>
      <c r="N167" s="169">
        <v>200</v>
      </c>
      <c r="O167" s="169">
        <v>0</v>
      </c>
      <c r="P167" s="169">
        <v>200</v>
      </c>
      <c r="Q167" s="169">
        <v>0</v>
      </c>
      <c r="R167" s="169">
        <v>0</v>
      </c>
      <c r="S167" s="169">
        <v>0</v>
      </c>
      <c r="T167" s="169">
        <v>0</v>
      </c>
      <c r="U167" s="169">
        <v>0</v>
      </c>
      <c r="V167" s="169">
        <v>0</v>
      </c>
      <c r="W167" s="169">
        <v>0</v>
      </c>
      <c r="X167" s="169">
        <v>0</v>
      </c>
      <c r="Y167" s="169">
        <v>0</v>
      </c>
      <c r="Z167" s="169">
        <v>0</v>
      </c>
      <c r="AA167" s="169">
        <v>0</v>
      </c>
      <c r="AB167" s="169">
        <v>0</v>
      </c>
      <c r="AC167" s="170">
        <v>1</v>
      </c>
      <c r="AD167" s="170" t="s">
        <v>362</v>
      </c>
      <c r="AE167" s="170">
        <v>1</v>
      </c>
      <c r="AF167" s="170" t="s">
        <v>362</v>
      </c>
      <c r="AG167" s="170" t="s">
        <v>362</v>
      </c>
      <c r="AH167" s="170" t="s">
        <v>362</v>
      </c>
      <c r="AI167" s="170" t="s">
        <v>362</v>
      </c>
      <c r="AJ167" s="170" t="s">
        <v>362</v>
      </c>
      <c r="AK167" s="170" t="s">
        <v>362</v>
      </c>
      <c r="AL167" s="170" t="s">
        <v>362</v>
      </c>
      <c r="AM167" s="170" t="s">
        <v>362</v>
      </c>
    </row>
    <row r="168" spans="1:39" ht="22.5" x14ac:dyDescent="0.25">
      <c r="A168" s="166">
        <v>6</v>
      </c>
      <c r="B168" s="167" t="s">
        <v>488</v>
      </c>
      <c r="C168" s="162">
        <v>2100</v>
      </c>
      <c r="D168" s="168">
        <v>0</v>
      </c>
      <c r="E168" s="168">
        <v>2100</v>
      </c>
      <c r="F168" s="168">
        <v>0</v>
      </c>
      <c r="G168" s="168">
        <v>0</v>
      </c>
      <c r="H168" s="168">
        <v>0</v>
      </c>
      <c r="I168" s="169"/>
      <c r="J168" s="168">
        <v>0</v>
      </c>
      <c r="K168" s="168">
        <v>0</v>
      </c>
      <c r="L168" s="168">
        <v>0</v>
      </c>
      <c r="M168" s="169"/>
      <c r="N168" s="169">
        <v>2100</v>
      </c>
      <c r="O168" s="169">
        <v>0</v>
      </c>
      <c r="P168" s="169">
        <v>2100</v>
      </c>
      <c r="Q168" s="169">
        <v>0</v>
      </c>
      <c r="R168" s="169">
        <v>0</v>
      </c>
      <c r="S168" s="169">
        <v>0</v>
      </c>
      <c r="T168" s="169">
        <v>0</v>
      </c>
      <c r="U168" s="169">
        <v>0</v>
      </c>
      <c r="V168" s="169">
        <v>0</v>
      </c>
      <c r="W168" s="169">
        <v>0</v>
      </c>
      <c r="X168" s="169">
        <v>0</v>
      </c>
      <c r="Y168" s="169">
        <v>0</v>
      </c>
      <c r="Z168" s="169">
        <v>0</v>
      </c>
      <c r="AA168" s="169">
        <v>0</v>
      </c>
      <c r="AB168" s="169">
        <v>0</v>
      </c>
      <c r="AC168" s="170">
        <v>1</v>
      </c>
      <c r="AD168" s="170" t="s">
        <v>362</v>
      </c>
      <c r="AE168" s="170">
        <v>1</v>
      </c>
      <c r="AF168" s="170" t="s">
        <v>362</v>
      </c>
      <c r="AG168" s="170" t="s">
        <v>362</v>
      </c>
      <c r="AH168" s="170" t="s">
        <v>362</v>
      </c>
      <c r="AI168" s="170" t="s">
        <v>362</v>
      </c>
      <c r="AJ168" s="170" t="s">
        <v>362</v>
      </c>
      <c r="AK168" s="170" t="s">
        <v>362</v>
      </c>
      <c r="AL168" s="170" t="s">
        <v>362</v>
      </c>
      <c r="AM168" s="170" t="s">
        <v>362</v>
      </c>
    </row>
    <row r="169" spans="1:39" ht="22.5" x14ac:dyDescent="0.25">
      <c r="A169" s="166">
        <v>7</v>
      </c>
      <c r="B169" s="167" t="s">
        <v>225</v>
      </c>
      <c r="C169" s="162">
        <v>12000</v>
      </c>
      <c r="D169" s="168">
        <v>0</v>
      </c>
      <c r="E169" s="168">
        <v>12000</v>
      </c>
      <c r="F169" s="168">
        <v>0</v>
      </c>
      <c r="G169" s="168">
        <v>0</v>
      </c>
      <c r="H169" s="168">
        <v>0</v>
      </c>
      <c r="I169" s="169"/>
      <c r="J169" s="168">
        <v>0</v>
      </c>
      <c r="K169" s="168">
        <v>0</v>
      </c>
      <c r="L169" s="168">
        <v>0</v>
      </c>
      <c r="M169" s="169"/>
      <c r="N169" s="169">
        <v>8657.0788159999993</v>
      </c>
      <c r="O169" s="169">
        <v>0</v>
      </c>
      <c r="P169" s="169">
        <v>8657.0788159999993</v>
      </c>
      <c r="Q169" s="169">
        <v>0</v>
      </c>
      <c r="R169" s="169">
        <v>0</v>
      </c>
      <c r="S169" s="169">
        <v>0</v>
      </c>
      <c r="T169" s="169">
        <v>0</v>
      </c>
      <c r="U169" s="169">
        <v>0</v>
      </c>
      <c r="V169" s="169">
        <v>0</v>
      </c>
      <c r="W169" s="169">
        <v>0</v>
      </c>
      <c r="X169" s="169">
        <v>0</v>
      </c>
      <c r="Y169" s="169">
        <v>0</v>
      </c>
      <c r="Z169" s="169">
        <v>0</v>
      </c>
      <c r="AA169" s="169">
        <v>0</v>
      </c>
      <c r="AB169" s="169">
        <v>0</v>
      </c>
      <c r="AC169" s="170">
        <v>0.72142323466666658</v>
      </c>
      <c r="AD169" s="170" t="s">
        <v>362</v>
      </c>
      <c r="AE169" s="170">
        <v>0.72142323466666658</v>
      </c>
      <c r="AF169" s="170" t="s">
        <v>362</v>
      </c>
      <c r="AG169" s="170" t="s">
        <v>362</v>
      </c>
      <c r="AH169" s="170" t="s">
        <v>362</v>
      </c>
      <c r="AI169" s="170" t="s">
        <v>362</v>
      </c>
      <c r="AJ169" s="170" t="s">
        <v>362</v>
      </c>
      <c r="AK169" s="170" t="s">
        <v>362</v>
      </c>
      <c r="AL169" s="170" t="s">
        <v>362</v>
      </c>
      <c r="AM169" s="170" t="s">
        <v>362</v>
      </c>
    </row>
    <row r="170" spans="1:39" ht="22.5" x14ac:dyDescent="0.25">
      <c r="A170" s="166">
        <v>8</v>
      </c>
      <c r="B170" s="167" t="s">
        <v>489</v>
      </c>
      <c r="C170" s="162">
        <v>3000</v>
      </c>
      <c r="D170" s="168">
        <v>0</v>
      </c>
      <c r="E170" s="168">
        <v>3000</v>
      </c>
      <c r="F170" s="168">
        <v>0</v>
      </c>
      <c r="G170" s="168">
        <v>0</v>
      </c>
      <c r="H170" s="168">
        <v>0</v>
      </c>
      <c r="I170" s="169"/>
      <c r="J170" s="168">
        <v>0</v>
      </c>
      <c r="K170" s="168">
        <v>0</v>
      </c>
      <c r="L170" s="168">
        <v>0</v>
      </c>
      <c r="M170" s="169"/>
      <c r="N170" s="169">
        <v>3000</v>
      </c>
      <c r="O170" s="169">
        <v>0</v>
      </c>
      <c r="P170" s="169">
        <v>3000</v>
      </c>
      <c r="Q170" s="169">
        <v>0</v>
      </c>
      <c r="R170" s="169">
        <v>0</v>
      </c>
      <c r="S170" s="169">
        <v>0</v>
      </c>
      <c r="T170" s="169">
        <v>0</v>
      </c>
      <c r="U170" s="169">
        <v>0</v>
      </c>
      <c r="V170" s="169">
        <v>0</v>
      </c>
      <c r="W170" s="169">
        <v>0</v>
      </c>
      <c r="X170" s="169">
        <v>0</v>
      </c>
      <c r="Y170" s="169">
        <v>0</v>
      </c>
      <c r="Z170" s="169">
        <v>0</v>
      </c>
      <c r="AA170" s="169">
        <v>0</v>
      </c>
      <c r="AB170" s="169">
        <v>0</v>
      </c>
      <c r="AC170" s="170">
        <v>1</v>
      </c>
      <c r="AD170" s="170" t="s">
        <v>362</v>
      </c>
      <c r="AE170" s="170">
        <v>1</v>
      </c>
      <c r="AF170" s="170" t="s">
        <v>362</v>
      </c>
      <c r="AG170" s="170" t="s">
        <v>362</v>
      </c>
      <c r="AH170" s="170" t="s">
        <v>362</v>
      </c>
      <c r="AI170" s="170" t="s">
        <v>362</v>
      </c>
      <c r="AJ170" s="170" t="s">
        <v>362</v>
      </c>
      <c r="AK170" s="170" t="s">
        <v>362</v>
      </c>
      <c r="AL170" s="170" t="s">
        <v>362</v>
      </c>
      <c r="AM170" s="170" t="s">
        <v>362</v>
      </c>
    </row>
    <row r="171" spans="1:39" ht="22.5" x14ac:dyDescent="0.25">
      <c r="A171" s="166">
        <v>9</v>
      </c>
      <c r="B171" s="167" t="s">
        <v>490</v>
      </c>
      <c r="C171" s="162">
        <v>2242</v>
      </c>
      <c r="D171" s="168">
        <v>0</v>
      </c>
      <c r="E171" s="168">
        <v>2242</v>
      </c>
      <c r="F171" s="168">
        <v>0</v>
      </c>
      <c r="G171" s="168">
        <v>0</v>
      </c>
      <c r="H171" s="168">
        <v>0</v>
      </c>
      <c r="I171" s="169"/>
      <c r="J171" s="168">
        <v>0</v>
      </c>
      <c r="K171" s="168">
        <v>0</v>
      </c>
      <c r="L171" s="168">
        <v>0</v>
      </c>
      <c r="M171" s="169"/>
      <c r="N171" s="169">
        <v>2242</v>
      </c>
      <c r="O171" s="169">
        <v>0</v>
      </c>
      <c r="P171" s="169">
        <v>2242</v>
      </c>
      <c r="Q171" s="169">
        <v>0</v>
      </c>
      <c r="R171" s="169">
        <v>0</v>
      </c>
      <c r="S171" s="169">
        <v>0</v>
      </c>
      <c r="T171" s="169">
        <v>0</v>
      </c>
      <c r="U171" s="169">
        <v>0</v>
      </c>
      <c r="V171" s="169">
        <v>0</v>
      </c>
      <c r="W171" s="169">
        <v>0</v>
      </c>
      <c r="X171" s="169">
        <v>0</v>
      </c>
      <c r="Y171" s="169">
        <v>0</v>
      </c>
      <c r="Z171" s="169">
        <v>0</v>
      </c>
      <c r="AA171" s="169">
        <v>0</v>
      </c>
      <c r="AB171" s="169">
        <v>0</v>
      </c>
      <c r="AC171" s="170">
        <v>1</v>
      </c>
      <c r="AD171" s="170" t="s">
        <v>362</v>
      </c>
      <c r="AE171" s="170">
        <v>1</v>
      </c>
      <c r="AF171" s="170" t="s">
        <v>362</v>
      </c>
      <c r="AG171" s="170" t="s">
        <v>362</v>
      </c>
      <c r="AH171" s="170" t="s">
        <v>362</v>
      </c>
      <c r="AI171" s="170" t="s">
        <v>362</v>
      </c>
      <c r="AJ171" s="170" t="s">
        <v>362</v>
      </c>
      <c r="AK171" s="170" t="s">
        <v>362</v>
      </c>
      <c r="AL171" s="170" t="s">
        <v>362</v>
      </c>
      <c r="AM171" s="170" t="s">
        <v>362</v>
      </c>
    </row>
    <row r="172" spans="1:39" ht="33.75" x14ac:dyDescent="0.25">
      <c r="A172" s="166">
        <v>10</v>
      </c>
      <c r="B172" s="167" t="s">
        <v>491</v>
      </c>
      <c r="C172" s="162">
        <v>76855.176699999996</v>
      </c>
      <c r="D172" s="168">
        <v>55356</v>
      </c>
      <c r="E172" s="168">
        <v>21499.1767</v>
      </c>
      <c r="F172" s="168">
        <v>0</v>
      </c>
      <c r="G172" s="168">
        <v>0</v>
      </c>
      <c r="H172" s="168">
        <v>0</v>
      </c>
      <c r="I172" s="169"/>
      <c r="J172" s="168">
        <v>0</v>
      </c>
      <c r="K172" s="168">
        <v>0</v>
      </c>
      <c r="L172" s="168">
        <v>0</v>
      </c>
      <c r="M172" s="169"/>
      <c r="N172" s="169">
        <v>84731.952676000001</v>
      </c>
      <c r="O172" s="169">
        <v>45872.124101000001</v>
      </c>
      <c r="P172" s="169">
        <v>8803.4036959999994</v>
      </c>
      <c r="Q172" s="169">
        <v>0</v>
      </c>
      <c r="R172" s="169">
        <v>0</v>
      </c>
      <c r="S172" s="169">
        <v>0</v>
      </c>
      <c r="T172" s="169">
        <v>0</v>
      </c>
      <c r="U172" s="169">
        <v>0</v>
      </c>
      <c r="V172" s="169">
        <v>0</v>
      </c>
      <c r="W172" s="169">
        <v>30056.424878999998</v>
      </c>
      <c r="X172" s="169">
        <v>26164.651875</v>
      </c>
      <c r="Y172" s="169">
        <v>3891.7730040000001</v>
      </c>
      <c r="Z172" s="169">
        <v>0</v>
      </c>
      <c r="AA172" s="169">
        <v>0</v>
      </c>
      <c r="AB172" s="169">
        <v>0</v>
      </c>
      <c r="AC172" s="170">
        <v>1.1024885546323908</v>
      </c>
      <c r="AD172" s="170">
        <v>0.82867483382108531</v>
      </c>
      <c r="AE172" s="170">
        <v>0.40947631710938959</v>
      </c>
      <c r="AF172" s="170" t="s">
        <v>362</v>
      </c>
      <c r="AG172" s="170" t="s">
        <v>362</v>
      </c>
      <c r="AH172" s="170" t="s">
        <v>362</v>
      </c>
      <c r="AI172" s="170" t="s">
        <v>362</v>
      </c>
      <c r="AJ172" s="170" t="s">
        <v>362</v>
      </c>
      <c r="AK172" s="170" t="s">
        <v>362</v>
      </c>
      <c r="AL172" s="170" t="s">
        <v>362</v>
      </c>
      <c r="AM172" s="170" t="s">
        <v>362</v>
      </c>
    </row>
    <row r="173" spans="1:39" ht="22.5" x14ac:dyDescent="0.25">
      <c r="A173" s="166">
        <v>11</v>
      </c>
      <c r="B173" s="167" t="s">
        <v>492</v>
      </c>
      <c r="C173" s="162">
        <v>3413</v>
      </c>
      <c r="D173" s="168">
        <v>0</v>
      </c>
      <c r="E173" s="168">
        <v>3413</v>
      </c>
      <c r="F173" s="168">
        <v>0</v>
      </c>
      <c r="G173" s="168">
        <v>0</v>
      </c>
      <c r="H173" s="168">
        <v>0</v>
      </c>
      <c r="I173" s="169"/>
      <c r="J173" s="168">
        <v>0</v>
      </c>
      <c r="K173" s="168">
        <v>0</v>
      </c>
      <c r="L173" s="168">
        <v>0</v>
      </c>
      <c r="M173" s="169"/>
      <c r="N173" s="169">
        <v>3412.9760000000001</v>
      </c>
      <c r="O173" s="169">
        <v>0</v>
      </c>
      <c r="P173" s="169">
        <v>3412.9760000000001</v>
      </c>
      <c r="Q173" s="169">
        <v>0</v>
      </c>
      <c r="R173" s="169">
        <v>0</v>
      </c>
      <c r="S173" s="169">
        <v>0</v>
      </c>
      <c r="T173" s="169">
        <v>0</v>
      </c>
      <c r="U173" s="169">
        <v>0</v>
      </c>
      <c r="V173" s="169">
        <v>0</v>
      </c>
      <c r="W173" s="169">
        <v>0</v>
      </c>
      <c r="X173" s="169">
        <v>0</v>
      </c>
      <c r="Y173" s="169">
        <v>0</v>
      </c>
      <c r="Z173" s="169">
        <v>0</v>
      </c>
      <c r="AA173" s="169">
        <v>0</v>
      </c>
      <c r="AB173" s="169">
        <v>0</v>
      </c>
      <c r="AC173" s="170">
        <v>0.99999296806328741</v>
      </c>
      <c r="AD173" s="170" t="s">
        <v>362</v>
      </c>
      <c r="AE173" s="170">
        <v>0.99999296806328741</v>
      </c>
      <c r="AF173" s="170" t="s">
        <v>362</v>
      </c>
      <c r="AG173" s="170" t="s">
        <v>362</v>
      </c>
      <c r="AH173" s="170" t="s">
        <v>362</v>
      </c>
      <c r="AI173" s="170" t="s">
        <v>362</v>
      </c>
      <c r="AJ173" s="170" t="s">
        <v>362</v>
      </c>
      <c r="AK173" s="170" t="s">
        <v>362</v>
      </c>
      <c r="AL173" s="170" t="s">
        <v>362</v>
      </c>
      <c r="AM173" s="170" t="s">
        <v>362</v>
      </c>
    </row>
    <row r="174" spans="1:39" ht="22.5" x14ac:dyDescent="0.25">
      <c r="A174" s="166">
        <v>12</v>
      </c>
      <c r="B174" s="167" t="s">
        <v>493</v>
      </c>
      <c r="C174" s="162">
        <v>2100</v>
      </c>
      <c r="D174" s="168">
        <v>0</v>
      </c>
      <c r="E174" s="168">
        <v>2100</v>
      </c>
      <c r="F174" s="168">
        <v>0</v>
      </c>
      <c r="G174" s="168">
        <v>0</v>
      </c>
      <c r="H174" s="168">
        <v>0</v>
      </c>
      <c r="I174" s="169"/>
      <c r="J174" s="168">
        <v>0</v>
      </c>
      <c r="K174" s="168">
        <v>0</v>
      </c>
      <c r="L174" s="168">
        <v>0</v>
      </c>
      <c r="M174" s="169"/>
      <c r="N174" s="169">
        <v>2100</v>
      </c>
      <c r="O174" s="169">
        <v>0</v>
      </c>
      <c r="P174" s="169">
        <v>2100</v>
      </c>
      <c r="Q174" s="169">
        <v>0</v>
      </c>
      <c r="R174" s="169">
        <v>0</v>
      </c>
      <c r="S174" s="169">
        <v>0</v>
      </c>
      <c r="T174" s="169">
        <v>0</v>
      </c>
      <c r="U174" s="169">
        <v>0</v>
      </c>
      <c r="V174" s="169">
        <v>0</v>
      </c>
      <c r="W174" s="169">
        <v>0</v>
      </c>
      <c r="X174" s="169">
        <v>0</v>
      </c>
      <c r="Y174" s="169">
        <v>0</v>
      </c>
      <c r="Z174" s="169">
        <v>0</v>
      </c>
      <c r="AA174" s="169">
        <v>0</v>
      </c>
      <c r="AB174" s="169">
        <v>0</v>
      </c>
      <c r="AC174" s="170">
        <v>1</v>
      </c>
      <c r="AD174" s="170" t="s">
        <v>362</v>
      </c>
      <c r="AE174" s="170">
        <v>1</v>
      </c>
      <c r="AF174" s="170" t="s">
        <v>362</v>
      </c>
      <c r="AG174" s="170" t="s">
        <v>362</v>
      </c>
      <c r="AH174" s="170" t="s">
        <v>362</v>
      </c>
      <c r="AI174" s="170" t="s">
        <v>362</v>
      </c>
      <c r="AJ174" s="170" t="s">
        <v>362</v>
      </c>
      <c r="AK174" s="170" t="s">
        <v>362</v>
      </c>
      <c r="AL174" s="170" t="s">
        <v>362</v>
      </c>
      <c r="AM174" s="170" t="s">
        <v>362</v>
      </c>
    </row>
    <row r="175" spans="1:39" ht="22.5" x14ac:dyDescent="0.25">
      <c r="A175" s="166">
        <v>13</v>
      </c>
      <c r="B175" s="167" t="s">
        <v>494</v>
      </c>
      <c r="C175" s="162">
        <v>4500</v>
      </c>
      <c r="D175" s="168">
        <v>0</v>
      </c>
      <c r="E175" s="168">
        <v>4500</v>
      </c>
      <c r="F175" s="168">
        <v>0</v>
      </c>
      <c r="G175" s="168">
        <v>0</v>
      </c>
      <c r="H175" s="168">
        <v>0</v>
      </c>
      <c r="I175" s="169"/>
      <c r="J175" s="168">
        <v>0</v>
      </c>
      <c r="K175" s="168">
        <v>0</v>
      </c>
      <c r="L175" s="168">
        <v>0</v>
      </c>
      <c r="M175" s="169"/>
      <c r="N175" s="169">
        <v>3154.6920500000001</v>
      </c>
      <c r="O175" s="169">
        <v>0</v>
      </c>
      <c r="P175" s="169">
        <v>3154.6920500000001</v>
      </c>
      <c r="Q175" s="169">
        <v>0</v>
      </c>
      <c r="R175" s="169">
        <v>0</v>
      </c>
      <c r="S175" s="169">
        <v>0</v>
      </c>
      <c r="T175" s="169">
        <v>0</v>
      </c>
      <c r="U175" s="169">
        <v>0</v>
      </c>
      <c r="V175" s="169">
        <v>0</v>
      </c>
      <c r="W175" s="169">
        <v>0</v>
      </c>
      <c r="X175" s="169">
        <v>0</v>
      </c>
      <c r="Y175" s="169">
        <v>0</v>
      </c>
      <c r="Z175" s="169">
        <v>0</v>
      </c>
      <c r="AA175" s="169">
        <v>0</v>
      </c>
      <c r="AB175" s="169">
        <v>0</v>
      </c>
      <c r="AC175" s="170">
        <v>0.70104267777777785</v>
      </c>
      <c r="AD175" s="170" t="s">
        <v>362</v>
      </c>
      <c r="AE175" s="170">
        <v>0.70104267777777785</v>
      </c>
      <c r="AF175" s="170" t="s">
        <v>362</v>
      </c>
      <c r="AG175" s="170" t="s">
        <v>362</v>
      </c>
      <c r="AH175" s="170" t="s">
        <v>362</v>
      </c>
      <c r="AI175" s="170" t="s">
        <v>362</v>
      </c>
      <c r="AJ175" s="170" t="s">
        <v>362</v>
      </c>
      <c r="AK175" s="170" t="s">
        <v>362</v>
      </c>
      <c r="AL175" s="170" t="s">
        <v>362</v>
      </c>
      <c r="AM175" s="170" t="s">
        <v>362</v>
      </c>
    </row>
    <row r="176" spans="1:39" ht="22.5" x14ac:dyDescent="0.25">
      <c r="A176" s="166">
        <v>14</v>
      </c>
      <c r="B176" s="167" t="s">
        <v>495</v>
      </c>
      <c r="C176" s="162">
        <v>1617.8008870000001</v>
      </c>
      <c r="D176" s="168">
        <v>1617.8008870000001</v>
      </c>
      <c r="E176" s="168">
        <v>0</v>
      </c>
      <c r="F176" s="168">
        <v>0</v>
      </c>
      <c r="G176" s="168">
        <v>0</v>
      </c>
      <c r="H176" s="168">
        <v>0</v>
      </c>
      <c r="I176" s="169"/>
      <c r="J176" s="168">
        <v>0</v>
      </c>
      <c r="K176" s="168">
        <v>0</v>
      </c>
      <c r="L176" s="168">
        <v>0</v>
      </c>
      <c r="M176" s="169"/>
      <c r="N176" s="169">
        <v>1617.7360000000001</v>
      </c>
      <c r="O176" s="169">
        <v>1617.7360000000001</v>
      </c>
      <c r="P176" s="169">
        <v>0</v>
      </c>
      <c r="Q176" s="169">
        <v>0</v>
      </c>
      <c r="R176" s="169">
        <v>0</v>
      </c>
      <c r="S176" s="169">
        <v>0</v>
      </c>
      <c r="T176" s="169">
        <v>0</v>
      </c>
      <c r="U176" s="169">
        <v>0</v>
      </c>
      <c r="V176" s="169">
        <v>0</v>
      </c>
      <c r="W176" s="169">
        <v>0</v>
      </c>
      <c r="X176" s="169">
        <v>0</v>
      </c>
      <c r="Y176" s="169">
        <v>0</v>
      </c>
      <c r="Z176" s="169">
        <v>0</v>
      </c>
      <c r="AA176" s="169">
        <v>0</v>
      </c>
      <c r="AB176" s="169">
        <v>0</v>
      </c>
      <c r="AC176" s="170">
        <v>0.99995989185039924</v>
      </c>
      <c r="AD176" s="170">
        <v>0.99995989185039924</v>
      </c>
      <c r="AE176" s="170" t="s">
        <v>362</v>
      </c>
      <c r="AF176" s="170" t="s">
        <v>362</v>
      </c>
      <c r="AG176" s="170" t="s">
        <v>362</v>
      </c>
      <c r="AH176" s="170" t="s">
        <v>362</v>
      </c>
      <c r="AI176" s="170" t="s">
        <v>362</v>
      </c>
      <c r="AJ176" s="170" t="s">
        <v>362</v>
      </c>
      <c r="AK176" s="170" t="s">
        <v>362</v>
      </c>
      <c r="AL176" s="170" t="s">
        <v>362</v>
      </c>
      <c r="AM176" s="170" t="s">
        <v>362</v>
      </c>
    </row>
    <row r="177" spans="1:39" x14ac:dyDescent="0.25">
      <c r="A177" s="164" t="s">
        <v>496</v>
      </c>
      <c r="B177" s="165" t="s">
        <v>497</v>
      </c>
      <c r="C177" s="162">
        <v>122769</v>
      </c>
      <c r="D177" s="162">
        <v>122769</v>
      </c>
      <c r="E177" s="162">
        <v>0</v>
      </c>
      <c r="F177" s="162">
        <v>0</v>
      </c>
      <c r="G177" s="162"/>
      <c r="H177" s="162">
        <v>0</v>
      </c>
      <c r="I177" s="162">
        <v>0</v>
      </c>
      <c r="J177" s="162">
        <v>0</v>
      </c>
      <c r="K177" s="162">
        <v>0</v>
      </c>
      <c r="L177" s="162"/>
      <c r="M177" s="162"/>
      <c r="N177" s="162">
        <v>1146932.7856749999</v>
      </c>
      <c r="O177" s="162">
        <v>1026271.9424300001</v>
      </c>
      <c r="P177" s="162">
        <v>120660.84324500001</v>
      </c>
      <c r="Q177" s="162">
        <v>0</v>
      </c>
      <c r="R177" s="162">
        <v>0</v>
      </c>
      <c r="S177" s="162">
        <v>0</v>
      </c>
      <c r="T177" s="162">
        <v>0</v>
      </c>
      <c r="U177" s="162">
        <v>0</v>
      </c>
      <c r="V177" s="162">
        <v>0</v>
      </c>
      <c r="W177" s="162">
        <v>0</v>
      </c>
      <c r="X177" s="162">
        <v>0</v>
      </c>
      <c r="Y177" s="162">
        <v>0</v>
      </c>
      <c r="Z177" s="162">
        <v>0</v>
      </c>
      <c r="AA177" s="162"/>
      <c r="AB177" s="162"/>
      <c r="AC177" s="163">
        <v>9.3422019050004472</v>
      </c>
      <c r="AD177" s="163">
        <v>8.3593736401697498</v>
      </c>
      <c r="AE177" s="163" t="s">
        <v>362</v>
      </c>
      <c r="AF177" s="163" t="s">
        <v>362</v>
      </c>
      <c r="AG177" s="163" t="s">
        <v>362</v>
      </c>
      <c r="AH177" s="163" t="s">
        <v>362</v>
      </c>
      <c r="AI177" s="163" t="s">
        <v>362</v>
      </c>
      <c r="AJ177" s="163" t="s">
        <v>362</v>
      </c>
      <c r="AK177" s="163" t="s">
        <v>362</v>
      </c>
      <c r="AL177" s="163" t="s">
        <v>362</v>
      </c>
      <c r="AM177" s="163" t="s">
        <v>362</v>
      </c>
    </row>
    <row r="178" spans="1:39" ht="22.5" x14ac:dyDescent="0.25">
      <c r="A178" s="166">
        <v>1</v>
      </c>
      <c r="B178" s="167" t="s">
        <v>498</v>
      </c>
      <c r="C178" s="162">
        <v>0</v>
      </c>
      <c r="D178" s="168">
        <v>0</v>
      </c>
      <c r="E178" s="168">
        <v>0</v>
      </c>
      <c r="F178" s="168">
        <v>0</v>
      </c>
      <c r="G178" s="168">
        <v>0</v>
      </c>
      <c r="H178" s="168">
        <v>0</v>
      </c>
      <c r="I178" s="169"/>
      <c r="J178" s="168">
        <v>0</v>
      </c>
      <c r="K178" s="168">
        <v>0</v>
      </c>
      <c r="L178" s="168">
        <v>0</v>
      </c>
      <c r="M178" s="169"/>
      <c r="N178" s="169">
        <v>114674.487221</v>
      </c>
      <c r="O178" s="169">
        <v>0</v>
      </c>
      <c r="P178" s="169">
        <v>114674.487221</v>
      </c>
      <c r="Q178" s="169">
        <v>0</v>
      </c>
      <c r="R178" s="169">
        <v>0</v>
      </c>
      <c r="S178" s="169">
        <v>0</v>
      </c>
      <c r="T178" s="169">
        <v>0</v>
      </c>
      <c r="U178" s="169">
        <v>0</v>
      </c>
      <c r="V178" s="169">
        <v>0</v>
      </c>
      <c r="W178" s="169">
        <v>0</v>
      </c>
      <c r="X178" s="169">
        <v>0</v>
      </c>
      <c r="Y178" s="169">
        <v>0</v>
      </c>
      <c r="Z178" s="169">
        <v>0</v>
      </c>
      <c r="AA178" s="169">
        <v>0</v>
      </c>
      <c r="AB178" s="169">
        <v>0</v>
      </c>
      <c r="AC178" s="170" t="s">
        <v>362</v>
      </c>
      <c r="AD178" s="170" t="s">
        <v>362</v>
      </c>
      <c r="AE178" s="170" t="s">
        <v>362</v>
      </c>
      <c r="AF178" s="170" t="s">
        <v>362</v>
      </c>
      <c r="AG178" s="170" t="s">
        <v>362</v>
      </c>
      <c r="AH178" s="170" t="s">
        <v>362</v>
      </c>
      <c r="AI178" s="170" t="s">
        <v>362</v>
      </c>
      <c r="AJ178" s="170" t="s">
        <v>362</v>
      </c>
      <c r="AK178" s="170" t="s">
        <v>362</v>
      </c>
      <c r="AL178" s="170" t="s">
        <v>362</v>
      </c>
      <c r="AM178" s="170" t="s">
        <v>362</v>
      </c>
    </row>
    <row r="179" spans="1:39" ht="22.5" x14ac:dyDescent="0.25">
      <c r="A179" s="166">
        <v>2</v>
      </c>
      <c r="B179" s="167" t="s">
        <v>243</v>
      </c>
      <c r="C179" s="162">
        <v>0</v>
      </c>
      <c r="D179" s="168">
        <v>0</v>
      </c>
      <c r="E179" s="168">
        <v>0</v>
      </c>
      <c r="F179" s="168">
        <v>0</v>
      </c>
      <c r="G179" s="168">
        <v>0</v>
      </c>
      <c r="H179" s="168">
        <v>0</v>
      </c>
      <c r="I179" s="169"/>
      <c r="J179" s="168">
        <v>0</v>
      </c>
      <c r="K179" s="168">
        <v>0</v>
      </c>
      <c r="L179" s="168">
        <v>0</v>
      </c>
      <c r="M179" s="169"/>
      <c r="N179" s="169">
        <v>813.19271600000002</v>
      </c>
      <c r="O179" s="169">
        <v>0</v>
      </c>
      <c r="P179" s="169">
        <v>813.19271600000002</v>
      </c>
      <c r="Q179" s="169">
        <v>0</v>
      </c>
      <c r="R179" s="169">
        <v>0</v>
      </c>
      <c r="S179" s="169">
        <v>0</v>
      </c>
      <c r="T179" s="169">
        <v>0</v>
      </c>
      <c r="U179" s="169">
        <v>0</v>
      </c>
      <c r="V179" s="169">
        <v>0</v>
      </c>
      <c r="W179" s="169">
        <v>0</v>
      </c>
      <c r="X179" s="169">
        <v>0</v>
      </c>
      <c r="Y179" s="169">
        <v>0</v>
      </c>
      <c r="Z179" s="169">
        <v>0</v>
      </c>
      <c r="AA179" s="169">
        <v>0</v>
      </c>
      <c r="AB179" s="169">
        <v>0</v>
      </c>
      <c r="AC179" s="170" t="s">
        <v>362</v>
      </c>
      <c r="AD179" s="170" t="s">
        <v>362</v>
      </c>
      <c r="AE179" s="170" t="s">
        <v>362</v>
      </c>
      <c r="AF179" s="170" t="s">
        <v>362</v>
      </c>
      <c r="AG179" s="170" t="s">
        <v>362</v>
      </c>
      <c r="AH179" s="170" t="s">
        <v>362</v>
      </c>
      <c r="AI179" s="170" t="s">
        <v>362</v>
      </c>
      <c r="AJ179" s="170" t="s">
        <v>362</v>
      </c>
      <c r="AK179" s="170" t="s">
        <v>362</v>
      </c>
      <c r="AL179" s="170" t="s">
        <v>362</v>
      </c>
      <c r="AM179" s="170" t="s">
        <v>362</v>
      </c>
    </row>
    <row r="180" spans="1:39" ht="22.5" x14ac:dyDescent="0.25">
      <c r="A180" s="166">
        <v>3</v>
      </c>
      <c r="B180" s="167" t="s">
        <v>499</v>
      </c>
      <c r="C180" s="162">
        <v>122769</v>
      </c>
      <c r="D180" s="168">
        <v>122769</v>
      </c>
      <c r="E180" s="168">
        <v>0</v>
      </c>
      <c r="F180" s="168">
        <v>0</v>
      </c>
      <c r="G180" s="168">
        <v>0</v>
      </c>
      <c r="H180" s="168">
        <v>0</v>
      </c>
      <c r="I180" s="169"/>
      <c r="J180" s="168">
        <v>0</v>
      </c>
      <c r="K180" s="168">
        <v>0</v>
      </c>
      <c r="L180" s="168">
        <v>0</v>
      </c>
      <c r="M180" s="169"/>
      <c r="N180" s="169">
        <v>160402.16825599998</v>
      </c>
      <c r="O180" s="169">
        <v>155229.00494799999</v>
      </c>
      <c r="P180" s="169">
        <v>5173.1633080000001</v>
      </c>
      <c r="Q180" s="169">
        <v>0</v>
      </c>
      <c r="R180" s="169">
        <v>0</v>
      </c>
      <c r="S180" s="169">
        <v>0</v>
      </c>
      <c r="T180" s="169">
        <v>0</v>
      </c>
      <c r="U180" s="169">
        <v>0</v>
      </c>
      <c r="V180" s="169">
        <v>0</v>
      </c>
      <c r="W180" s="169">
        <v>0</v>
      </c>
      <c r="X180" s="169">
        <v>0</v>
      </c>
      <c r="Y180" s="169">
        <v>0</v>
      </c>
      <c r="Z180" s="169">
        <v>0</v>
      </c>
      <c r="AA180" s="169">
        <v>0</v>
      </c>
      <c r="AB180" s="169">
        <v>0</v>
      </c>
      <c r="AC180" s="170">
        <v>1.3065364078554029</v>
      </c>
      <c r="AD180" s="170">
        <v>1.2643990335345241</v>
      </c>
      <c r="AE180" s="170" t="s">
        <v>362</v>
      </c>
      <c r="AF180" s="170" t="s">
        <v>362</v>
      </c>
      <c r="AG180" s="170" t="s">
        <v>362</v>
      </c>
      <c r="AH180" s="170" t="s">
        <v>362</v>
      </c>
      <c r="AI180" s="170" t="s">
        <v>362</v>
      </c>
      <c r="AJ180" s="170" t="s">
        <v>362</v>
      </c>
      <c r="AK180" s="170" t="s">
        <v>362</v>
      </c>
      <c r="AL180" s="170" t="s">
        <v>362</v>
      </c>
      <c r="AM180" s="170" t="s">
        <v>362</v>
      </c>
    </row>
    <row r="181" spans="1:39" x14ac:dyDescent="0.25">
      <c r="A181" s="166">
        <v>4</v>
      </c>
      <c r="B181" s="167" t="s">
        <v>500</v>
      </c>
      <c r="C181" s="162">
        <v>0</v>
      </c>
      <c r="D181" s="168">
        <v>0</v>
      </c>
      <c r="E181" s="168">
        <v>0</v>
      </c>
      <c r="F181" s="168">
        <v>0</v>
      </c>
      <c r="G181" s="168">
        <v>0</v>
      </c>
      <c r="H181" s="168">
        <v>0</v>
      </c>
      <c r="I181" s="169"/>
      <c r="J181" s="168">
        <v>0</v>
      </c>
      <c r="K181" s="168">
        <v>0</v>
      </c>
      <c r="L181" s="168">
        <v>0</v>
      </c>
      <c r="M181" s="169"/>
      <c r="N181" s="169">
        <v>10331.138000000001</v>
      </c>
      <c r="O181" s="169">
        <v>10331.138000000001</v>
      </c>
      <c r="P181" s="169">
        <v>0</v>
      </c>
      <c r="Q181" s="169">
        <v>0</v>
      </c>
      <c r="R181" s="169">
        <v>0</v>
      </c>
      <c r="S181" s="169">
        <v>0</v>
      </c>
      <c r="T181" s="169">
        <v>0</v>
      </c>
      <c r="U181" s="169">
        <v>0</v>
      </c>
      <c r="V181" s="169">
        <v>0</v>
      </c>
      <c r="W181" s="169">
        <v>0</v>
      </c>
      <c r="X181" s="169">
        <v>0</v>
      </c>
      <c r="Y181" s="169">
        <v>0</v>
      </c>
      <c r="Z181" s="169">
        <v>0</v>
      </c>
      <c r="AA181" s="169">
        <v>0</v>
      </c>
      <c r="AB181" s="169">
        <v>0</v>
      </c>
      <c r="AC181" s="170" t="s">
        <v>362</v>
      </c>
      <c r="AD181" s="170" t="s">
        <v>362</v>
      </c>
      <c r="AE181" s="170" t="s">
        <v>362</v>
      </c>
      <c r="AF181" s="170" t="s">
        <v>362</v>
      </c>
      <c r="AG181" s="170" t="s">
        <v>362</v>
      </c>
      <c r="AH181" s="170" t="s">
        <v>362</v>
      </c>
      <c r="AI181" s="170" t="s">
        <v>362</v>
      </c>
      <c r="AJ181" s="170" t="s">
        <v>362</v>
      </c>
      <c r="AK181" s="170" t="s">
        <v>362</v>
      </c>
      <c r="AL181" s="170" t="s">
        <v>362</v>
      </c>
      <c r="AM181" s="170" t="s">
        <v>362</v>
      </c>
    </row>
    <row r="182" spans="1:39" ht="22.5" x14ac:dyDescent="0.25">
      <c r="A182" s="166">
        <v>5</v>
      </c>
      <c r="B182" s="167" t="s">
        <v>501</v>
      </c>
      <c r="C182" s="162">
        <v>0</v>
      </c>
      <c r="D182" s="168">
        <v>0</v>
      </c>
      <c r="E182" s="168">
        <v>0</v>
      </c>
      <c r="F182" s="168">
        <v>0</v>
      </c>
      <c r="G182" s="168">
        <v>0</v>
      </c>
      <c r="H182" s="168">
        <v>0</v>
      </c>
      <c r="I182" s="169"/>
      <c r="J182" s="168">
        <v>0</v>
      </c>
      <c r="K182" s="168">
        <v>0</v>
      </c>
      <c r="L182" s="168">
        <v>0</v>
      </c>
      <c r="M182" s="169"/>
      <c r="N182" s="169">
        <v>7423.1175000000003</v>
      </c>
      <c r="O182" s="169">
        <v>7423.1175000000003</v>
      </c>
      <c r="P182" s="169">
        <v>0</v>
      </c>
      <c r="Q182" s="169">
        <v>0</v>
      </c>
      <c r="R182" s="169">
        <v>0</v>
      </c>
      <c r="S182" s="169">
        <v>0</v>
      </c>
      <c r="T182" s="169">
        <v>0</v>
      </c>
      <c r="U182" s="169">
        <v>0</v>
      </c>
      <c r="V182" s="169">
        <v>0</v>
      </c>
      <c r="W182" s="169">
        <v>0</v>
      </c>
      <c r="X182" s="169">
        <v>0</v>
      </c>
      <c r="Y182" s="169">
        <v>0</v>
      </c>
      <c r="Z182" s="169">
        <v>0</v>
      </c>
      <c r="AA182" s="169">
        <v>0</v>
      </c>
      <c r="AB182" s="169">
        <v>0</v>
      </c>
      <c r="AC182" s="170" t="s">
        <v>362</v>
      </c>
      <c r="AD182" s="170" t="s">
        <v>362</v>
      </c>
      <c r="AE182" s="170" t="s">
        <v>362</v>
      </c>
      <c r="AF182" s="170" t="s">
        <v>362</v>
      </c>
      <c r="AG182" s="170" t="s">
        <v>362</v>
      </c>
      <c r="AH182" s="170" t="s">
        <v>362</v>
      </c>
      <c r="AI182" s="170" t="s">
        <v>362</v>
      </c>
      <c r="AJ182" s="170" t="s">
        <v>362</v>
      </c>
      <c r="AK182" s="170" t="s">
        <v>362</v>
      </c>
      <c r="AL182" s="170" t="s">
        <v>362</v>
      </c>
      <c r="AM182" s="170" t="s">
        <v>362</v>
      </c>
    </row>
    <row r="183" spans="1:39" ht="22.5" x14ac:dyDescent="0.25">
      <c r="A183" s="166">
        <v>6</v>
      </c>
      <c r="B183" s="167" t="s">
        <v>502</v>
      </c>
      <c r="C183" s="162">
        <v>0</v>
      </c>
      <c r="D183" s="168">
        <v>0</v>
      </c>
      <c r="E183" s="168">
        <v>0</v>
      </c>
      <c r="F183" s="168">
        <v>0</v>
      </c>
      <c r="G183" s="168">
        <v>0</v>
      </c>
      <c r="H183" s="168">
        <v>0</v>
      </c>
      <c r="I183" s="169"/>
      <c r="J183" s="168">
        <v>0</v>
      </c>
      <c r="K183" s="168">
        <v>0</v>
      </c>
      <c r="L183" s="168">
        <v>0</v>
      </c>
      <c r="M183" s="169"/>
      <c r="N183" s="169">
        <v>2907.0059999999999</v>
      </c>
      <c r="O183" s="169">
        <v>2907.0059999999999</v>
      </c>
      <c r="P183" s="169">
        <v>0</v>
      </c>
      <c r="Q183" s="169">
        <v>0</v>
      </c>
      <c r="R183" s="169">
        <v>0</v>
      </c>
      <c r="S183" s="169">
        <v>0</v>
      </c>
      <c r="T183" s="169">
        <v>0</v>
      </c>
      <c r="U183" s="169">
        <v>0</v>
      </c>
      <c r="V183" s="169">
        <v>0</v>
      </c>
      <c r="W183" s="169">
        <v>0</v>
      </c>
      <c r="X183" s="169">
        <v>0</v>
      </c>
      <c r="Y183" s="169">
        <v>0</v>
      </c>
      <c r="Z183" s="169">
        <v>0</v>
      </c>
      <c r="AA183" s="169">
        <v>0</v>
      </c>
      <c r="AB183" s="169">
        <v>0</v>
      </c>
      <c r="AC183" s="170" t="s">
        <v>362</v>
      </c>
      <c r="AD183" s="170" t="s">
        <v>362</v>
      </c>
      <c r="AE183" s="170" t="s">
        <v>362</v>
      </c>
      <c r="AF183" s="170" t="s">
        <v>362</v>
      </c>
      <c r="AG183" s="170" t="s">
        <v>362</v>
      </c>
      <c r="AH183" s="170" t="s">
        <v>362</v>
      </c>
      <c r="AI183" s="170" t="s">
        <v>362</v>
      </c>
      <c r="AJ183" s="170" t="s">
        <v>362</v>
      </c>
      <c r="AK183" s="170" t="s">
        <v>362</v>
      </c>
      <c r="AL183" s="170" t="s">
        <v>362</v>
      </c>
      <c r="AM183" s="170" t="s">
        <v>362</v>
      </c>
    </row>
    <row r="184" spans="1:39" ht="22.5" x14ac:dyDescent="0.25">
      <c r="A184" s="166">
        <v>7</v>
      </c>
      <c r="B184" s="167" t="s">
        <v>503</v>
      </c>
      <c r="C184" s="162">
        <v>0</v>
      </c>
      <c r="D184" s="168">
        <v>0</v>
      </c>
      <c r="E184" s="168">
        <v>0</v>
      </c>
      <c r="F184" s="168">
        <v>0</v>
      </c>
      <c r="G184" s="168">
        <v>0</v>
      </c>
      <c r="H184" s="168">
        <v>0</v>
      </c>
      <c r="I184" s="169"/>
      <c r="J184" s="168">
        <v>0</v>
      </c>
      <c r="K184" s="168">
        <v>0</v>
      </c>
      <c r="L184" s="168">
        <v>0</v>
      </c>
      <c r="M184" s="169"/>
      <c r="N184" s="169">
        <v>44560.666609</v>
      </c>
      <c r="O184" s="169">
        <v>44560.666609</v>
      </c>
      <c r="P184" s="169">
        <v>0</v>
      </c>
      <c r="Q184" s="169">
        <v>0</v>
      </c>
      <c r="R184" s="169">
        <v>0</v>
      </c>
      <c r="S184" s="169">
        <v>0</v>
      </c>
      <c r="T184" s="169">
        <v>0</v>
      </c>
      <c r="U184" s="169">
        <v>0</v>
      </c>
      <c r="V184" s="169">
        <v>0</v>
      </c>
      <c r="W184" s="169">
        <v>0</v>
      </c>
      <c r="X184" s="169">
        <v>0</v>
      </c>
      <c r="Y184" s="169">
        <v>0</v>
      </c>
      <c r="Z184" s="169">
        <v>0</v>
      </c>
      <c r="AA184" s="169">
        <v>0</v>
      </c>
      <c r="AB184" s="169">
        <v>0</v>
      </c>
      <c r="AC184" s="170" t="s">
        <v>362</v>
      </c>
      <c r="AD184" s="170" t="s">
        <v>362</v>
      </c>
      <c r="AE184" s="170" t="s">
        <v>362</v>
      </c>
      <c r="AF184" s="170" t="s">
        <v>362</v>
      </c>
      <c r="AG184" s="170" t="s">
        <v>362</v>
      </c>
      <c r="AH184" s="170" t="s">
        <v>362</v>
      </c>
      <c r="AI184" s="170" t="s">
        <v>362</v>
      </c>
      <c r="AJ184" s="170" t="s">
        <v>362</v>
      </c>
      <c r="AK184" s="170" t="s">
        <v>362</v>
      </c>
      <c r="AL184" s="170" t="s">
        <v>362</v>
      </c>
      <c r="AM184" s="170" t="s">
        <v>362</v>
      </c>
    </row>
    <row r="185" spans="1:39" ht="22.5" x14ac:dyDescent="0.25">
      <c r="A185" s="166">
        <v>8</v>
      </c>
      <c r="B185" s="167" t="s">
        <v>504</v>
      </c>
      <c r="C185" s="162">
        <v>0</v>
      </c>
      <c r="D185" s="168">
        <v>0</v>
      </c>
      <c r="E185" s="168">
        <v>0</v>
      </c>
      <c r="F185" s="168">
        <v>0</v>
      </c>
      <c r="G185" s="168">
        <v>0</v>
      </c>
      <c r="H185" s="168">
        <v>0</v>
      </c>
      <c r="I185" s="169"/>
      <c r="J185" s="168">
        <v>0</v>
      </c>
      <c r="K185" s="168">
        <v>0</v>
      </c>
      <c r="L185" s="168">
        <v>0</v>
      </c>
      <c r="M185" s="169"/>
      <c r="N185" s="169">
        <v>117865.67539999999</v>
      </c>
      <c r="O185" s="169">
        <v>117865.67539999999</v>
      </c>
      <c r="P185" s="169">
        <v>0</v>
      </c>
      <c r="Q185" s="169">
        <v>0</v>
      </c>
      <c r="R185" s="169">
        <v>0</v>
      </c>
      <c r="S185" s="169">
        <v>0</v>
      </c>
      <c r="T185" s="169">
        <v>0</v>
      </c>
      <c r="U185" s="169">
        <v>0</v>
      </c>
      <c r="V185" s="169">
        <v>0</v>
      </c>
      <c r="W185" s="169">
        <v>0</v>
      </c>
      <c r="X185" s="169">
        <v>0</v>
      </c>
      <c r="Y185" s="169">
        <v>0</v>
      </c>
      <c r="Z185" s="169">
        <v>0</v>
      </c>
      <c r="AA185" s="169">
        <v>0</v>
      </c>
      <c r="AB185" s="169">
        <v>0</v>
      </c>
      <c r="AC185" s="170" t="s">
        <v>362</v>
      </c>
      <c r="AD185" s="170" t="s">
        <v>362</v>
      </c>
      <c r="AE185" s="170" t="s">
        <v>362</v>
      </c>
      <c r="AF185" s="170" t="s">
        <v>362</v>
      </c>
      <c r="AG185" s="170" t="s">
        <v>362</v>
      </c>
      <c r="AH185" s="170" t="s">
        <v>362</v>
      </c>
      <c r="AI185" s="170" t="s">
        <v>362</v>
      </c>
      <c r="AJ185" s="170" t="s">
        <v>362</v>
      </c>
      <c r="AK185" s="170" t="s">
        <v>362</v>
      </c>
      <c r="AL185" s="170" t="s">
        <v>362</v>
      </c>
      <c r="AM185" s="170" t="s">
        <v>362</v>
      </c>
    </row>
    <row r="186" spans="1:39" ht="22.5" x14ac:dyDescent="0.25">
      <c r="A186" s="166">
        <v>9</v>
      </c>
      <c r="B186" s="167" t="s">
        <v>505</v>
      </c>
      <c r="C186" s="162">
        <v>0</v>
      </c>
      <c r="D186" s="168">
        <v>0</v>
      </c>
      <c r="E186" s="168">
        <v>0</v>
      </c>
      <c r="F186" s="168">
        <v>0</v>
      </c>
      <c r="G186" s="168">
        <v>0</v>
      </c>
      <c r="H186" s="168">
        <v>0</v>
      </c>
      <c r="I186" s="169"/>
      <c r="J186" s="168">
        <v>0</v>
      </c>
      <c r="K186" s="168">
        <v>0</v>
      </c>
      <c r="L186" s="168">
        <v>0</v>
      </c>
      <c r="M186" s="169"/>
      <c r="N186" s="169">
        <v>27133.27</v>
      </c>
      <c r="O186" s="169">
        <v>27133.27</v>
      </c>
      <c r="P186" s="169">
        <v>0</v>
      </c>
      <c r="Q186" s="169">
        <v>0</v>
      </c>
      <c r="R186" s="169">
        <v>0</v>
      </c>
      <c r="S186" s="169">
        <v>0</v>
      </c>
      <c r="T186" s="169">
        <v>0</v>
      </c>
      <c r="U186" s="169">
        <v>0</v>
      </c>
      <c r="V186" s="169">
        <v>0</v>
      </c>
      <c r="W186" s="169">
        <v>0</v>
      </c>
      <c r="X186" s="169">
        <v>0</v>
      </c>
      <c r="Y186" s="169">
        <v>0</v>
      </c>
      <c r="Z186" s="169">
        <v>0</v>
      </c>
      <c r="AA186" s="169">
        <v>0</v>
      </c>
      <c r="AB186" s="169">
        <v>0</v>
      </c>
      <c r="AC186" s="170" t="s">
        <v>362</v>
      </c>
      <c r="AD186" s="170" t="s">
        <v>362</v>
      </c>
      <c r="AE186" s="170" t="s">
        <v>362</v>
      </c>
      <c r="AF186" s="170" t="s">
        <v>362</v>
      </c>
      <c r="AG186" s="170" t="s">
        <v>362</v>
      </c>
      <c r="AH186" s="170" t="s">
        <v>362</v>
      </c>
      <c r="AI186" s="170" t="s">
        <v>362</v>
      </c>
      <c r="AJ186" s="170" t="s">
        <v>362</v>
      </c>
      <c r="AK186" s="170" t="s">
        <v>362</v>
      </c>
      <c r="AL186" s="170" t="s">
        <v>362</v>
      </c>
      <c r="AM186" s="170" t="s">
        <v>362</v>
      </c>
    </row>
    <row r="187" spans="1:39" ht="22.5" x14ac:dyDescent="0.25">
      <c r="A187" s="166">
        <v>10</v>
      </c>
      <c r="B187" s="167" t="s">
        <v>506</v>
      </c>
      <c r="C187" s="162">
        <v>0</v>
      </c>
      <c r="D187" s="168">
        <v>0</v>
      </c>
      <c r="E187" s="168">
        <v>0</v>
      </c>
      <c r="F187" s="168">
        <v>0</v>
      </c>
      <c r="G187" s="168">
        <v>0</v>
      </c>
      <c r="H187" s="168">
        <v>0</v>
      </c>
      <c r="I187" s="169"/>
      <c r="J187" s="168">
        <v>0</v>
      </c>
      <c r="K187" s="168">
        <v>0</v>
      </c>
      <c r="L187" s="168">
        <v>0</v>
      </c>
      <c r="M187" s="169"/>
      <c r="N187" s="169">
        <v>40347.242570000002</v>
      </c>
      <c r="O187" s="169">
        <v>40347.242570000002</v>
      </c>
      <c r="P187" s="169">
        <v>0</v>
      </c>
      <c r="Q187" s="169">
        <v>0</v>
      </c>
      <c r="R187" s="169">
        <v>0</v>
      </c>
      <c r="S187" s="169">
        <v>0</v>
      </c>
      <c r="T187" s="169">
        <v>0</v>
      </c>
      <c r="U187" s="169">
        <v>0</v>
      </c>
      <c r="V187" s="169">
        <v>0</v>
      </c>
      <c r="W187" s="169">
        <v>0</v>
      </c>
      <c r="X187" s="169">
        <v>0</v>
      </c>
      <c r="Y187" s="169">
        <v>0</v>
      </c>
      <c r="Z187" s="169">
        <v>0</v>
      </c>
      <c r="AA187" s="169">
        <v>0</v>
      </c>
      <c r="AB187" s="169">
        <v>0</v>
      </c>
      <c r="AC187" s="170" t="s">
        <v>362</v>
      </c>
      <c r="AD187" s="170" t="s">
        <v>362</v>
      </c>
      <c r="AE187" s="170" t="s">
        <v>362</v>
      </c>
      <c r="AF187" s="170" t="s">
        <v>362</v>
      </c>
      <c r="AG187" s="170" t="s">
        <v>362</v>
      </c>
      <c r="AH187" s="170" t="s">
        <v>362</v>
      </c>
      <c r="AI187" s="170" t="s">
        <v>362</v>
      </c>
      <c r="AJ187" s="170" t="s">
        <v>362</v>
      </c>
      <c r="AK187" s="170" t="s">
        <v>362</v>
      </c>
      <c r="AL187" s="170" t="s">
        <v>362</v>
      </c>
      <c r="AM187" s="170" t="s">
        <v>362</v>
      </c>
    </row>
    <row r="188" spans="1:39" ht="22.5" x14ac:dyDescent="0.25">
      <c r="A188" s="166">
        <v>11</v>
      </c>
      <c r="B188" s="167" t="s">
        <v>507</v>
      </c>
      <c r="C188" s="162">
        <v>0</v>
      </c>
      <c r="D188" s="168">
        <v>0</v>
      </c>
      <c r="E188" s="168">
        <v>0</v>
      </c>
      <c r="F188" s="168">
        <v>0</v>
      </c>
      <c r="G188" s="168">
        <v>0</v>
      </c>
      <c r="H188" s="168">
        <v>0</v>
      </c>
      <c r="I188" s="169"/>
      <c r="J188" s="168">
        <v>0</v>
      </c>
      <c r="K188" s="168">
        <v>0</v>
      </c>
      <c r="L188" s="168">
        <v>0</v>
      </c>
      <c r="M188" s="169"/>
      <c r="N188" s="169">
        <v>24948.506000000001</v>
      </c>
      <c r="O188" s="169">
        <v>24948.506000000001</v>
      </c>
      <c r="P188" s="169">
        <v>0</v>
      </c>
      <c r="Q188" s="169">
        <v>0</v>
      </c>
      <c r="R188" s="169">
        <v>0</v>
      </c>
      <c r="S188" s="169">
        <v>0</v>
      </c>
      <c r="T188" s="169">
        <v>0</v>
      </c>
      <c r="U188" s="169">
        <v>0</v>
      </c>
      <c r="V188" s="169">
        <v>0</v>
      </c>
      <c r="W188" s="169">
        <v>0</v>
      </c>
      <c r="X188" s="169">
        <v>0</v>
      </c>
      <c r="Y188" s="169">
        <v>0</v>
      </c>
      <c r="Z188" s="169">
        <v>0</v>
      </c>
      <c r="AA188" s="169">
        <v>0</v>
      </c>
      <c r="AB188" s="169">
        <v>0</v>
      </c>
      <c r="AC188" s="170" t="s">
        <v>362</v>
      </c>
      <c r="AD188" s="170" t="s">
        <v>362</v>
      </c>
      <c r="AE188" s="170" t="s">
        <v>362</v>
      </c>
      <c r="AF188" s="170" t="s">
        <v>362</v>
      </c>
      <c r="AG188" s="170" t="s">
        <v>362</v>
      </c>
      <c r="AH188" s="170" t="s">
        <v>362</v>
      </c>
      <c r="AI188" s="170" t="s">
        <v>362</v>
      </c>
      <c r="AJ188" s="170" t="s">
        <v>362</v>
      </c>
      <c r="AK188" s="170" t="s">
        <v>362</v>
      </c>
      <c r="AL188" s="170" t="s">
        <v>362</v>
      </c>
      <c r="AM188" s="170" t="s">
        <v>362</v>
      </c>
    </row>
    <row r="189" spans="1:39" ht="22.5" x14ac:dyDescent="0.25">
      <c r="A189" s="166">
        <v>12</v>
      </c>
      <c r="B189" s="167" t="s">
        <v>508</v>
      </c>
      <c r="C189" s="162">
        <v>0</v>
      </c>
      <c r="D189" s="168">
        <v>0</v>
      </c>
      <c r="E189" s="168">
        <v>0</v>
      </c>
      <c r="F189" s="168">
        <v>0</v>
      </c>
      <c r="G189" s="168">
        <v>0</v>
      </c>
      <c r="H189" s="168">
        <v>0</v>
      </c>
      <c r="I189" s="169"/>
      <c r="J189" s="168">
        <v>0</v>
      </c>
      <c r="K189" s="168">
        <v>0</v>
      </c>
      <c r="L189" s="168">
        <v>0</v>
      </c>
      <c r="M189" s="169"/>
      <c r="N189" s="169">
        <v>42407.802076</v>
      </c>
      <c r="O189" s="169">
        <v>42407.802076</v>
      </c>
      <c r="P189" s="169">
        <v>0</v>
      </c>
      <c r="Q189" s="169">
        <v>0</v>
      </c>
      <c r="R189" s="169">
        <v>0</v>
      </c>
      <c r="S189" s="169">
        <v>0</v>
      </c>
      <c r="T189" s="169">
        <v>0</v>
      </c>
      <c r="U189" s="169">
        <v>0</v>
      </c>
      <c r="V189" s="169">
        <v>0</v>
      </c>
      <c r="W189" s="169">
        <v>0</v>
      </c>
      <c r="X189" s="169">
        <v>0</v>
      </c>
      <c r="Y189" s="169">
        <v>0</v>
      </c>
      <c r="Z189" s="169">
        <v>0</v>
      </c>
      <c r="AA189" s="169">
        <v>0</v>
      </c>
      <c r="AB189" s="169">
        <v>0</v>
      </c>
      <c r="AC189" s="170" t="s">
        <v>362</v>
      </c>
      <c r="AD189" s="170" t="s">
        <v>362</v>
      </c>
      <c r="AE189" s="170" t="s">
        <v>362</v>
      </c>
      <c r="AF189" s="170" t="s">
        <v>362</v>
      </c>
      <c r="AG189" s="170" t="s">
        <v>362</v>
      </c>
      <c r="AH189" s="170" t="s">
        <v>362</v>
      </c>
      <c r="AI189" s="170" t="s">
        <v>362</v>
      </c>
      <c r="AJ189" s="170" t="s">
        <v>362</v>
      </c>
      <c r="AK189" s="170" t="s">
        <v>362</v>
      </c>
      <c r="AL189" s="170" t="s">
        <v>362</v>
      </c>
      <c r="AM189" s="170" t="s">
        <v>362</v>
      </c>
    </row>
    <row r="190" spans="1:39" ht="22.5" x14ac:dyDescent="0.25">
      <c r="A190" s="166">
        <v>13</v>
      </c>
      <c r="B190" s="167" t="s">
        <v>509</v>
      </c>
      <c r="C190" s="162">
        <v>0</v>
      </c>
      <c r="D190" s="168">
        <v>0</v>
      </c>
      <c r="E190" s="168">
        <v>0</v>
      </c>
      <c r="F190" s="168">
        <v>0</v>
      </c>
      <c r="G190" s="168">
        <v>0</v>
      </c>
      <c r="H190" s="168">
        <v>0</v>
      </c>
      <c r="I190" s="169"/>
      <c r="J190" s="168">
        <v>0</v>
      </c>
      <c r="K190" s="168">
        <v>0</v>
      </c>
      <c r="L190" s="168">
        <v>0</v>
      </c>
      <c r="M190" s="169"/>
      <c r="N190" s="169">
        <v>167963.73190099999</v>
      </c>
      <c r="O190" s="169">
        <v>167963.73190099999</v>
      </c>
      <c r="P190" s="169">
        <v>0</v>
      </c>
      <c r="Q190" s="169">
        <v>0</v>
      </c>
      <c r="R190" s="169">
        <v>0</v>
      </c>
      <c r="S190" s="169">
        <v>0</v>
      </c>
      <c r="T190" s="169">
        <v>0</v>
      </c>
      <c r="U190" s="169">
        <v>0</v>
      </c>
      <c r="V190" s="169">
        <v>0</v>
      </c>
      <c r="W190" s="169">
        <v>0</v>
      </c>
      <c r="X190" s="169">
        <v>0</v>
      </c>
      <c r="Y190" s="169">
        <v>0</v>
      </c>
      <c r="Z190" s="169">
        <v>0</v>
      </c>
      <c r="AA190" s="169">
        <v>0</v>
      </c>
      <c r="AB190" s="169">
        <v>0</v>
      </c>
      <c r="AC190" s="170" t="s">
        <v>362</v>
      </c>
      <c r="AD190" s="170" t="s">
        <v>362</v>
      </c>
      <c r="AE190" s="170" t="s">
        <v>362</v>
      </c>
      <c r="AF190" s="170" t="s">
        <v>362</v>
      </c>
      <c r="AG190" s="170" t="s">
        <v>362</v>
      </c>
      <c r="AH190" s="170" t="s">
        <v>362</v>
      </c>
      <c r="AI190" s="170" t="s">
        <v>362</v>
      </c>
      <c r="AJ190" s="170" t="s">
        <v>362</v>
      </c>
      <c r="AK190" s="170" t="s">
        <v>362</v>
      </c>
      <c r="AL190" s="170" t="s">
        <v>362</v>
      </c>
      <c r="AM190" s="170" t="s">
        <v>362</v>
      </c>
    </row>
    <row r="191" spans="1:39" ht="22.5" x14ac:dyDescent="0.25">
      <c r="A191" s="166">
        <v>14</v>
      </c>
      <c r="B191" s="167" t="s">
        <v>510</v>
      </c>
      <c r="C191" s="162">
        <v>0</v>
      </c>
      <c r="D191" s="168">
        <v>0</v>
      </c>
      <c r="E191" s="168">
        <v>0</v>
      </c>
      <c r="F191" s="168">
        <v>0</v>
      </c>
      <c r="G191" s="168">
        <v>0</v>
      </c>
      <c r="H191" s="168">
        <v>0</v>
      </c>
      <c r="I191" s="169"/>
      <c r="J191" s="168">
        <v>0</v>
      </c>
      <c r="K191" s="168">
        <v>0</v>
      </c>
      <c r="L191" s="168">
        <v>0</v>
      </c>
      <c r="M191" s="169"/>
      <c r="N191" s="169">
        <v>31780.710999999999</v>
      </c>
      <c r="O191" s="169">
        <v>31780.710999999999</v>
      </c>
      <c r="P191" s="169">
        <v>0</v>
      </c>
      <c r="Q191" s="169">
        <v>0</v>
      </c>
      <c r="R191" s="169">
        <v>0</v>
      </c>
      <c r="S191" s="169">
        <v>0</v>
      </c>
      <c r="T191" s="169">
        <v>0</v>
      </c>
      <c r="U191" s="169">
        <v>0</v>
      </c>
      <c r="V191" s="169">
        <v>0</v>
      </c>
      <c r="W191" s="169">
        <v>0</v>
      </c>
      <c r="X191" s="169">
        <v>0</v>
      </c>
      <c r="Y191" s="169">
        <v>0</v>
      </c>
      <c r="Z191" s="169">
        <v>0</v>
      </c>
      <c r="AA191" s="169">
        <v>0</v>
      </c>
      <c r="AB191" s="169">
        <v>0</v>
      </c>
      <c r="AC191" s="170" t="s">
        <v>362</v>
      </c>
      <c r="AD191" s="170" t="s">
        <v>362</v>
      </c>
      <c r="AE191" s="170" t="s">
        <v>362</v>
      </c>
      <c r="AF191" s="170" t="s">
        <v>362</v>
      </c>
      <c r="AG191" s="170" t="s">
        <v>362</v>
      </c>
      <c r="AH191" s="170" t="s">
        <v>362</v>
      </c>
      <c r="AI191" s="170" t="s">
        <v>362</v>
      </c>
      <c r="AJ191" s="170" t="s">
        <v>362</v>
      </c>
      <c r="AK191" s="170" t="s">
        <v>362</v>
      </c>
      <c r="AL191" s="170" t="s">
        <v>362</v>
      </c>
      <c r="AM191" s="170" t="s">
        <v>362</v>
      </c>
    </row>
    <row r="192" spans="1:39" ht="22.5" x14ac:dyDescent="0.25">
      <c r="A192" s="166">
        <v>15</v>
      </c>
      <c r="B192" s="167" t="s">
        <v>511</v>
      </c>
      <c r="C192" s="162">
        <v>0</v>
      </c>
      <c r="D192" s="168">
        <v>0</v>
      </c>
      <c r="E192" s="168">
        <v>0</v>
      </c>
      <c r="F192" s="168">
        <v>0</v>
      </c>
      <c r="G192" s="168">
        <v>0</v>
      </c>
      <c r="H192" s="168">
        <v>0</v>
      </c>
      <c r="I192" s="169"/>
      <c r="J192" s="168">
        <v>0</v>
      </c>
      <c r="K192" s="168">
        <v>0</v>
      </c>
      <c r="L192" s="168">
        <v>0</v>
      </c>
      <c r="M192" s="169"/>
      <c r="N192" s="169">
        <v>8323.0300000000007</v>
      </c>
      <c r="O192" s="169">
        <v>8323.0300000000007</v>
      </c>
      <c r="P192" s="169">
        <v>0</v>
      </c>
      <c r="Q192" s="169">
        <v>0</v>
      </c>
      <c r="R192" s="169">
        <v>0</v>
      </c>
      <c r="S192" s="169">
        <v>0</v>
      </c>
      <c r="T192" s="169">
        <v>0</v>
      </c>
      <c r="U192" s="169">
        <v>0</v>
      </c>
      <c r="V192" s="169">
        <v>0</v>
      </c>
      <c r="W192" s="169">
        <v>0</v>
      </c>
      <c r="X192" s="169">
        <v>0</v>
      </c>
      <c r="Y192" s="169">
        <v>0</v>
      </c>
      <c r="Z192" s="169">
        <v>0</v>
      </c>
      <c r="AA192" s="169">
        <v>0</v>
      </c>
      <c r="AB192" s="169">
        <v>0</v>
      </c>
      <c r="AC192" s="170" t="s">
        <v>362</v>
      </c>
      <c r="AD192" s="170" t="s">
        <v>362</v>
      </c>
      <c r="AE192" s="170" t="s">
        <v>362</v>
      </c>
      <c r="AF192" s="170" t="s">
        <v>362</v>
      </c>
      <c r="AG192" s="170" t="s">
        <v>362</v>
      </c>
      <c r="AH192" s="170" t="s">
        <v>362</v>
      </c>
      <c r="AI192" s="170" t="s">
        <v>362</v>
      </c>
      <c r="AJ192" s="170" t="s">
        <v>362</v>
      </c>
      <c r="AK192" s="170" t="s">
        <v>362</v>
      </c>
      <c r="AL192" s="170" t="s">
        <v>362</v>
      </c>
      <c r="AM192" s="170" t="s">
        <v>362</v>
      </c>
    </row>
    <row r="193" spans="1:39" ht="22.5" x14ac:dyDescent="0.25">
      <c r="A193" s="166">
        <v>16</v>
      </c>
      <c r="B193" s="167" t="s">
        <v>512</v>
      </c>
      <c r="C193" s="162">
        <v>0</v>
      </c>
      <c r="D193" s="168">
        <v>0</v>
      </c>
      <c r="E193" s="168">
        <v>0</v>
      </c>
      <c r="F193" s="168">
        <v>0</v>
      </c>
      <c r="G193" s="168">
        <v>0</v>
      </c>
      <c r="H193" s="168">
        <v>0</v>
      </c>
      <c r="I193" s="169"/>
      <c r="J193" s="168">
        <v>0</v>
      </c>
      <c r="K193" s="168">
        <v>0</v>
      </c>
      <c r="L193" s="168">
        <v>0</v>
      </c>
      <c r="M193" s="169"/>
      <c r="N193" s="169">
        <v>67298.147226000001</v>
      </c>
      <c r="O193" s="169">
        <v>67298.147226000001</v>
      </c>
      <c r="P193" s="169">
        <v>0</v>
      </c>
      <c r="Q193" s="169">
        <v>0</v>
      </c>
      <c r="R193" s="169">
        <v>0</v>
      </c>
      <c r="S193" s="169">
        <v>0</v>
      </c>
      <c r="T193" s="169">
        <v>0</v>
      </c>
      <c r="U193" s="169">
        <v>0</v>
      </c>
      <c r="V193" s="169">
        <v>0</v>
      </c>
      <c r="W193" s="169">
        <v>0</v>
      </c>
      <c r="X193" s="169">
        <v>0</v>
      </c>
      <c r="Y193" s="169">
        <v>0</v>
      </c>
      <c r="Z193" s="169">
        <v>0</v>
      </c>
      <c r="AA193" s="169">
        <v>0</v>
      </c>
      <c r="AB193" s="169">
        <v>0</v>
      </c>
      <c r="AC193" s="170" t="s">
        <v>362</v>
      </c>
      <c r="AD193" s="170" t="s">
        <v>362</v>
      </c>
      <c r="AE193" s="170" t="s">
        <v>362</v>
      </c>
      <c r="AF193" s="170" t="s">
        <v>362</v>
      </c>
      <c r="AG193" s="170" t="s">
        <v>362</v>
      </c>
      <c r="AH193" s="170" t="s">
        <v>362</v>
      </c>
      <c r="AI193" s="170" t="s">
        <v>362</v>
      </c>
      <c r="AJ193" s="170" t="s">
        <v>362</v>
      </c>
      <c r="AK193" s="170" t="s">
        <v>362</v>
      </c>
      <c r="AL193" s="170" t="s">
        <v>362</v>
      </c>
      <c r="AM193" s="170" t="s">
        <v>362</v>
      </c>
    </row>
    <row r="194" spans="1:39" ht="22.5" x14ac:dyDescent="0.25">
      <c r="A194" s="166">
        <v>17</v>
      </c>
      <c r="B194" s="167" t="s">
        <v>513</v>
      </c>
      <c r="C194" s="162">
        <v>0</v>
      </c>
      <c r="D194" s="168">
        <v>0</v>
      </c>
      <c r="E194" s="168">
        <v>0</v>
      </c>
      <c r="F194" s="168">
        <v>0</v>
      </c>
      <c r="G194" s="168">
        <v>0</v>
      </c>
      <c r="H194" s="168">
        <v>0</v>
      </c>
      <c r="I194" s="169"/>
      <c r="J194" s="168">
        <v>0</v>
      </c>
      <c r="K194" s="168">
        <v>0</v>
      </c>
      <c r="L194" s="168">
        <v>0</v>
      </c>
      <c r="M194" s="169"/>
      <c r="N194" s="169">
        <v>66596.183634999994</v>
      </c>
      <c r="O194" s="169">
        <v>66596.183634999994</v>
      </c>
      <c r="P194" s="169">
        <v>0</v>
      </c>
      <c r="Q194" s="169">
        <v>0</v>
      </c>
      <c r="R194" s="169">
        <v>0</v>
      </c>
      <c r="S194" s="169">
        <v>0</v>
      </c>
      <c r="T194" s="169">
        <v>0</v>
      </c>
      <c r="U194" s="169">
        <v>0</v>
      </c>
      <c r="V194" s="169">
        <v>0</v>
      </c>
      <c r="W194" s="169">
        <v>0</v>
      </c>
      <c r="X194" s="169">
        <v>0</v>
      </c>
      <c r="Y194" s="169">
        <v>0</v>
      </c>
      <c r="Z194" s="169">
        <v>0</v>
      </c>
      <c r="AA194" s="169">
        <v>0</v>
      </c>
      <c r="AB194" s="169">
        <v>0</v>
      </c>
      <c r="AC194" s="170" t="s">
        <v>362</v>
      </c>
      <c r="AD194" s="170" t="s">
        <v>362</v>
      </c>
      <c r="AE194" s="170" t="s">
        <v>362</v>
      </c>
      <c r="AF194" s="170" t="s">
        <v>362</v>
      </c>
      <c r="AG194" s="170" t="s">
        <v>362</v>
      </c>
      <c r="AH194" s="170" t="s">
        <v>362</v>
      </c>
      <c r="AI194" s="170" t="s">
        <v>362</v>
      </c>
      <c r="AJ194" s="170" t="s">
        <v>362</v>
      </c>
      <c r="AK194" s="170" t="s">
        <v>362</v>
      </c>
      <c r="AL194" s="170" t="s">
        <v>362</v>
      </c>
      <c r="AM194" s="170" t="s">
        <v>362</v>
      </c>
    </row>
    <row r="195" spans="1:39" ht="22.5" x14ac:dyDescent="0.25">
      <c r="A195" s="166">
        <v>18</v>
      </c>
      <c r="B195" s="167" t="s">
        <v>514</v>
      </c>
      <c r="C195" s="162">
        <v>0</v>
      </c>
      <c r="D195" s="168">
        <v>0</v>
      </c>
      <c r="E195" s="168">
        <v>0</v>
      </c>
      <c r="F195" s="168">
        <v>0</v>
      </c>
      <c r="G195" s="168">
        <v>0</v>
      </c>
      <c r="H195" s="168">
        <v>0</v>
      </c>
      <c r="I195" s="169"/>
      <c r="J195" s="168">
        <v>0</v>
      </c>
      <c r="K195" s="168">
        <v>0</v>
      </c>
      <c r="L195" s="168">
        <v>0</v>
      </c>
      <c r="M195" s="169"/>
      <c r="N195" s="169">
        <v>33360.391361000002</v>
      </c>
      <c r="O195" s="169">
        <v>33360.391361000002</v>
      </c>
      <c r="P195" s="169">
        <v>0</v>
      </c>
      <c r="Q195" s="169">
        <v>0</v>
      </c>
      <c r="R195" s="169">
        <v>0</v>
      </c>
      <c r="S195" s="169">
        <v>0</v>
      </c>
      <c r="T195" s="169">
        <v>0</v>
      </c>
      <c r="U195" s="169">
        <v>0</v>
      </c>
      <c r="V195" s="169">
        <v>0</v>
      </c>
      <c r="W195" s="169">
        <v>0</v>
      </c>
      <c r="X195" s="169">
        <v>0</v>
      </c>
      <c r="Y195" s="169">
        <v>0</v>
      </c>
      <c r="Z195" s="169">
        <v>0</v>
      </c>
      <c r="AA195" s="169">
        <v>0</v>
      </c>
      <c r="AB195" s="169">
        <v>0</v>
      </c>
      <c r="AC195" s="170" t="s">
        <v>362</v>
      </c>
      <c r="AD195" s="170" t="s">
        <v>362</v>
      </c>
      <c r="AE195" s="170" t="s">
        <v>362</v>
      </c>
      <c r="AF195" s="170" t="s">
        <v>362</v>
      </c>
      <c r="AG195" s="170" t="s">
        <v>362</v>
      </c>
      <c r="AH195" s="170" t="s">
        <v>362</v>
      </c>
      <c r="AI195" s="170" t="s">
        <v>362</v>
      </c>
      <c r="AJ195" s="170" t="s">
        <v>362</v>
      </c>
      <c r="AK195" s="170" t="s">
        <v>362</v>
      </c>
      <c r="AL195" s="170" t="s">
        <v>362</v>
      </c>
      <c r="AM195" s="170" t="s">
        <v>362</v>
      </c>
    </row>
    <row r="196" spans="1:39" ht="22.5" x14ac:dyDescent="0.25">
      <c r="A196" s="166">
        <v>19</v>
      </c>
      <c r="B196" s="167" t="s">
        <v>515</v>
      </c>
      <c r="C196" s="162">
        <v>0</v>
      </c>
      <c r="D196" s="168">
        <v>0</v>
      </c>
      <c r="E196" s="168">
        <v>0</v>
      </c>
      <c r="F196" s="168">
        <v>0</v>
      </c>
      <c r="G196" s="168">
        <v>0</v>
      </c>
      <c r="H196" s="168">
        <v>0</v>
      </c>
      <c r="I196" s="169"/>
      <c r="J196" s="168">
        <v>0</v>
      </c>
      <c r="K196" s="168">
        <v>0</v>
      </c>
      <c r="L196" s="168">
        <v>0</v>
      </c>
      <c r="M196" s="169"/>
      <c r="N196" s="169">
        <v>10979.501706999999</v>
      </c>
      <c r="O196" s="169">
        <v>10979.501706999999</v>
      </c>
      <c r="P196" s="169">
        <v>0</v>
      </c>
      <c r="Q196" s="169">
        <v>0</v>
      </c>
      <c r="R196" s="169">
        <v>0</v>
      </c>
      <c r="S196" s="169">
        <v>0</v>
      </c>
      <c r="T196" s="169">
        <v>0</v>
      </c>
      <c r="U196" s="169">
        <v>0</v>
      </c>
      <c r="V196" s="169">
        <v>0</v>
      </c>
      <c r="W196" s="169">
        <v>0</v>
      </c>
      <c r="X196" s="169">
        <v>0</v>
      </c>
      <c r="Y196" s="169">
        <v>0</v>
      </c>
      <c r="Z196" s="169">
        <v>0</v>
      </c>
      <c r="AA196" s="169">
        <v>0</v>
      </c>
      <c r="AB196" s="169">
        <v>0</v>
      </c>
      <c r="AC196" s="170" t="s">
        <v>362</v>
      </c>
      <c r="AD196" s="170" t="s">
        <v>362</v>
      </c>
      <c r="AE196" s="170" t="s">
        <v>362</v>
      </c>
      <c r="AF196" s="170" t="s">
        <v>362</v>
      </c>
      <c r="AG196" s="170" t="s">
        <v>362</v>
      </c>
      <c r="AH196" s="170" t="s">
        <v>362</v>
      </c>
      <c r="AI196" s="170" t="s">
        <v>362</v>
      </c>
      <c r="AJ196" s="170" t="s">
        <v>362</v>
      </c>
      <c r="AK196" s="170" t="s">
        <v>362</v>
      </c>
      <c r="AL196" s="170" t="s">
        <v>362</v>
      </c>
      <c r="AM196" s="170" t="s">
        <v>362</v>
      </c>
    </row>
    <row r="197" spans="1:39" ht="22.5" x14ac:dyDescent="0.25">
      <c r="A197" s="166">
        <v>20</v>
      </c>
      <c r="B197" s="167" t="s">
        <v>516</v>
      </c>
      <c r="C197" s="162">
        <v>0</v>
      </c>
      <c r="D197" s="168">
        <v>0</v>
      </c>
      <c r="E197" s="168">
        <v>0</v>
      </c>
      <c r="F197" s="168">
        <v>0</v>
      </c>
      <c r="G197" s="168">
        <v>0</v>
      </c>
      <c r="H197" s="168">
        <v>0</v>
      </c>
      <c r="I197" s="169"/>
      <c r="J197" s="168">
        <v>0</v>
      </c>
      <c r="K197" s="168">
        <v>0</v>
      </c>
      <c r="L197" s="168">
        <v>0</v>
      </c>
      <c r="M197" s="169"/>
      <c r="N197" s="169">
        <v>64913.231530999998</v>
      </c>
      <c r="O197" s="169">
        <v>64913.231530999998</v>
      </c>
      <c r="P197" s="169">
        <v>0</v>
      </c>
      <c r="Q197" s="169">
        <v>0</v>
      </c>
      <c r="R197" s="169">
        <v>0</v>
      </c>
      <c r="S197" s="169">
        <v>0</v>
      </c>
      <c r="T197" s="169">
        <v>0</v>
      </c>
      <c r="U197" s="169">
        <v>0</v>
      </c>
      <c r="V197" s="169">
        <v>0</v>
      </c>
      <c r="W197" s="169">
        <v>0</v>
      </c>
      <c r="X197" s="169">
        <v>0</v>
      </c>
      <c r="Y197" s="169">
        <v>0</v>
      </c>
      <c r="Z197" s="169">
        <v>0</v>
      </c>
      <c r="AA197" s="169">
        <v>0</v>
      </c>
      <c r="AB197" s="169">
        <v>0</v>
      </c>
      <c r="AC197" s="170" t="s">
        <v>362</v>
      </c>
      <c r="AD197" s="170" t="s">
        <v>362</v>
      </c>
      <c r="AE197" s="170" t="s">
        <v>362</v>
      </c>
      <c r="AF197" s="170" t="s">
        <v>362</v>
      </c>
      <c r="AG197" s="170" t="s">
        <v>362</v>
      </c>
      <c r="AH197" s="170" t="s">
        <v>362</v>
      </c>
      <c r="AI197" s="170" t="s">
        <v>362</v>
      </c>
      <c r="AJ197" s="170" t="s">
        <v>362</v>
      </c>
      <c r="AK197" s="170" t="s">
        <v>362</v>
      </c>
      <c r="AL197" s="170" t="s">
        <v>362</v>
      </c>
      <c r="AM197" s="170" t="s">
        <v>362</v>
      </c>
    </row>
    <row r="198" spans="1:39" ht="22.5" x14ac:dyDescent="0.25">
      <c r="A198" s="166">
        <v>21</v>
      </c>
      <c r="B198" s="167" t="s">
        <v>517</v>
      </c>
      <c r="C198" s="162">
        <v>0</v>
      </c>
      <c r="D198" s="168">
        <v>0</v>
      </c>
      <c r="E198" s="168">
        <v>0</v>
      </c>
      <c r="F198" s="168">
        <v>0</v>
      </c>
      <c r="G198" s="168">
        <v>0</v>
      </c>
      <c r="H198" s="168">
        <v>0</v>
      </c>
      <c r="I198" s="169"/>
      <c r="J198" s="168">
        <v>0</v>
      </c>
      <c r="K198" s="168">
        <v>0</v>
      </c>
      <c r="L198" s="168">
        <v>0</v>
      </c>
      <c r="M198" s="169"/>
      <c r="N198" s="169">
        <v>1460.777</v>
      </c>
      <c r="O198" s="169">
        <v>1460.777</v>
      </c>
      <c r="P198" s="169">
        <v>0</v>
      </c>
      <c r="Q198" s="169">
        <v>0</v>
      </c>
      <c r="R198" s="169">
        <v>0</v>
      </c>
      <c r="S198" s="169">
        <v>0</v>
      </c>
      <c r="T198" s="169">
        <v>0</v>
      </c>
      <c r="U198" s="169">
        <v>0</v>
      </c>
      <c r="V198" s="169">
        <v>0</v>
      </c>
      <c r="W198" s="169">
        <v>0</v>
      </c>
      <c r="X198" s="169">
        <v>0</v>
      </c>
      <c r="Y198" s="169">
        <v>0</v>
      </c>
      <c r="Z198" s="169">
        <v>0</v>
      </c>
      <c r="AA198" s="169">
        <v>0</v>
      </c>
      <c r="AB198" s="169">
        <v>0</v>
      </c>
      <c r="AC198" s="170" t="s">
        <v>362</v>
      </c>
      <c r="AD198" s="170" t="s">
        <v>362</v>
      </c>
      <c r="AE198" s="170" t="s">
        <v>362</v>
      </c>
      <c r="AF198" s="170" t="s">
        <v>362</v>
      </c>
      <c r="AG198" s="170" t="s">
        <v>362</v>
      </c>
      <c r="AH198" s="170" t="s">
        <v>362</v>
      </c>
      <c r="AI198" s="170" t="s">
        <v>362</v>
      </c>
      <c r="AJ198" s="170" t="s">
        <v>362</v>
      </c>
      <c r="AK198" s="170" t="s">
        <v>362</v>
      </c>
      <c r="AL198" s="170" t="s">
        <v>362</v>
      </c>
      <c r="AM198" s="170" t="s">
        <v>362</v>
      </c>
    </row>
    <row r="199" spans="1:39" ht="22.5" x14ac:dyDescent="0.25">
      <c r="A199" s="166">
        <v>22</v>
      </c>
      <c r="B199" s="167" t="s">
        <v>518</v>
      </c>
      <c r="C199" s="162">
        <v>0</v>
      </c>
      <c r="D199" s="168">
        <v>0</v>
      </c>
      <c r="E199" s="168">
        <v>0</v>
      </c>
      <c r="F199" s="168">
        <v>0</v>
      </c>
      <c r="G199" s="168">
        <v>0</v>
      </c>
      <c r="H199" s="168">
        <v>0</v>
      </c>
      <c r="I199" s="169"/>
      <c r="J199" s="168">
        <v>0</v>
      </c>
      <c r="K199" s="168">
        <v>0</v>
      </c>
      <c r="L199" s="168">
        <v>0</v>
      </c>
      <c r="M199" s="169"/>
      <c r="N199" s="169">
        <v>764.87618099999997</v>
      </c>
      <c r="O199" s="169">
        <v>764.87618099999997</v>
      </c>
      <c r="P199" s="169">
        <v>0</v>
      </c>
      <c r="Q199" s="169">
        <v>0</v>
      </c>
      <c r="R199" s="169">
        <v>0</v>
      </c>
      <c r="S199" s="169">
        <v>0</v>
      </c>
      <c r="T199" s="169">
        <v>0</v>
      </c>
      <c r="U199" s="169">
        <v>0</v>
      </c>
      <c r="V199" s="169">
        <v>0</v>
      </c>
      <c r="W199" s="169">
        <v>0</v>
      </c>
      <c r="X199" s="169">
        <v>0</v>
      </c>
      <c r="Y199" s="169">
        <v>0</v>
      </c>
      <c r="Z199" s="169">
        <v>0</v>
      </c>
      <c r="AA199" s="169">
        <v>0</v>
      </c>
      <c r="AB199" s="169">
        <v>0</v>
      </c>
      <c r="AC199" s="170" t="s">
        <v>362</v>
      </c>
      <c r="AD199" s="170" t="s">
        <v>362</v>
      </c>
      <c r="AE199" s="170" t="s">
        <v>362</v>
      </c>
      <c r="AF199" s="170" t="s">
        <v>362</v>
      </c>
      <c r="AG199" s="170" t="s">
        <v>362</v>
      </c>
      <c r="AH199" s="170" t="s">
        <v>362</v>
      </c>
      <c r="AI199" s="170" t="s">
        <v>362</v>
      </c>
      <c r="AJ199" s="170" t="s">
        <v>362</v>
      </c>
      <c r="AK199" s="170" t="s">
        <v>362</v>
      </c>
      <c r="AL199" s="170" t="s">
        <v>362</v>
      </c>
      <c r="AM199" s="170" t="s">
        <v>362</v>
      </c>
    </row>
    <row r="200" spans="1:39" ht="22.5" x14ac:dyDescent="0.25">
      <c r="A200" s="166">
        <v>23</v>
      </c>
      <c r="B200" s="167" t="s">
        <v>519</v>
      </c>
      <c r="C200" s="162">
        <v>0</v>
      </c>
      <c r="D200" s="168">
        <v>0</v>
      </c>
      <c r="E200" s="168">
        <v>0</v>
      </c>
      <c r="F200" s="168">
        <v>0</v>
      </c>
      <c r="G200" s="168">
        <v>0</v>
      </c>
      <c r="H200" s="168">
        <v>0</v>
      </c>
      <c r="I200" s="169"/>
      <c r="J200" s="168">
        <v>0</v>
      </c>
      <c r="K200" s="168">
        <v>0</v>
      </c>
      <c r="L200" s="168">
        <v>0</v>
      </c>
      <c r="M200" s="169"/>
      <c r="N200" s="169">
        <v>28.860299999999999</v>
      </c>
      <c r="O200" s="169">
        <v>28.860299999999999</v>
      </c>
      <c r="P200" s="169">
        <v>0</v>
      </c>
      <c r="Q200" s="169">
        <v>0</v>
      </c>
      <c r="R200" s="169">
        <v>0</v>
      </c>
      <c r="S200" s="169">
        <v>0</v>
      </c>
      <c r="T200" s="169">
        <v>0</v>
      </c>
      <c r="U200" s="169">
        <v>0</v>
      </c>
      <c r="V200" s="169">
        <v>0</v>
      </c>
      <c r="W200" s="169">
        <v>0</v>
      </c>
      <c r="X200" s="169">
        <v>0</v>
      </c>
      <c r="Y200" s="169">
        <v>0</v>
      </c>
      <c r="Z200" s="169">
        <v>0</v>
      </c>
      <c r="AA200" s="169">
        <v>0</v>
      </c>
      <c r="AB200" s="169">
        <v>0</v>
      </c>
      <c r="AC200" s="170" t="s">
        <v>362</v>
      </c>
      <c r="AD200" s="170" t="s">
        <v>362</v>
      </c>
      <c r="AE200" s="170" t="s">
        <v>362</v>
      </c>
      <c r="AF200" s="170" t="s">
        <v>362</v>
      </c>
      <c r="AG200" s="170" t="s">
        <v>362</v>
      </c>
      <c r="AH200" s="170" t="s">
        <v>362</v>
      </c>
      <c r="AI200" s="170" t="s">
        <v>362</v>
      </c>
      <c r="AJ200" s="170" t="s">
        <v>362</v>
      </c>
      <c r="AK200" s="170" t="s">
        <v>362</v>
      </c>
      <c r="AL200" s="170" t="s">
        <v>362</v>
      </c>
      <c r="AM200" s="170" t="s">
        <v>362</v>
      </c>
    </row>
    <row r="201" spans="1:39" ht="22.5" x14ac:dyDescent="0.25">
      <c r="A201" s="166">
        <v>24</v>
      </c>
      <c r="B201" s="167" t="s">
        <v>246</v>
      </c>
      <c r="C201" s="162">
        <v>0</v>
      </c>
      <c r="D201" s="168">
        <v>0</v>
      </c>
      <c r="E201" s="168">
        <v>0</v>
      </c>
      <c r="F201" s="168">
        <v>0</v>
      </c>
      <c r="G201" s="168">
        <v>0</v>
      </c>
      <c r="H201" s="168">
        <v>0</v>
      </c>
      <c r="I201" s="169"/>
      <c r="J201" s="168">
        <v>0</v>
      </c>
      <c r="K201" s="168">
        <v>0</v>
      </c>
      <c r="L201" s="168">
        <v>0</v>
      </c>
      <c r="M201" s="169"/>
      <c r="N201" s="169">
        <v>70270.650842000003</v>
      </c>
      <c r="O201" s="169">
        <v>70270.650842000003</v>
      </c>
      <c r="P201" s="169">
        <v>0</v>
      </c>
      <c r="Q201" s="169">
        <v>0</v>
      </c>
      <c r="R201" s="169">
        <v>0</v>
      </c>
      <c r="S201" s="169">
        <v>0</v>
      </c>
      <c r="T201" s="169">
        <v>0</v>
      </c>
      <c r="U201" s="169">
        <v>0</v>
      </c>
      <c r="V201" s="169">
        <v>0</v>
      </c>
      <c r="W201" s="169">
        <v>0</v>
      </c>
      <c r="X201" s="169">
        <v>0</v>
      </c>
      <c r="Y201" s="169">
        <v>0</v>
      </c>
      <c r="Z201" s="169">
        <v>0</v>
      </c>
      <c r="AA201" s="169">
        <v>0</v>
      </c>
      <c r="AB201" s="169">
        <v>0</v>
      </c>
      <c r="AC201" s="170" t="s">
        <v>362</v>
      </c>
      <c r="AD201" s="170" t="s">
        <v>362</v>
      </c>
      <c r="AE201" s="170" t="s">
        <v>362</v>
      </c>
      <c r="AF201" s="170" t="s">
        <v>362</v>
      </c>
      <c r="AG201" s="170" t="s">
        <v>362</v>
      </c>
      <c r="AH201" s="170" t="s">
        <v>362</v>
      </c>
      <c r="AI201" s="170" t="s">
        <v>362</v>
      </c>
      <c r="AJ201" s="170" t="s">
        <v>362</v>
      </c>
      <c r="AK201" s="170" t="s">
        <v>362</v>
      </c>
      <c r="AL201" s="170" t="s">
        <v>362</v>
      </c>
      <c r="AM201" s="170" t="s">
        <v>362</v>
      </c>
    </row>
    <row r="202" spans="1:39" ht="33.75" x14ac:dyDescent="0.25">
      <c r="A202" s="166">
        <v>25</v>
      </c>
      <c r="B202" s="167" t="s">
        <v>520</v>
      </c>
      <c r="C202" s="162">
        <v>0</v>
      </c>
      <c r="D202" s="168">
        <v>0</v>
      </c>
      <c r="E202" s="168">
        <v>0</v>
      </c>
      <c r="F202" s="168">
        <v>0</v>
      </c>
      <c r="G202" s="168">
        <v>0</v>
      </c>
      <c r="H202" s="168">
        <v>0</v>
      </c>
      <c r="I202" s="169"/>
      <c r="J202" s="168">
        <v>0</v>
      </c>
      <c r="K202" s="168">
        <v>0</v>
      </c>
      <c r="L202" s="168">
        <v>0</v>
      </c>
      <c r="M202" s="169"/>
      <c r="N202" s="169">
        <v>29378.420643000001</v>
      </c>
      <c r="O202" s="169">
        <v>29378.420643000001</v>
      </c>
      <c r="P202" s="169">
        <v>0</v>
      </c>
      <c r="Q202" s="169">
        <v>0</v>
      </c>
      <c r="R202" s="169">
        <v>0</v>
      </c>
      <c r="S202" s="169">
        <v>0</v>
      </c>
      <c r="T202" s="169">
        <v>0</v>
      </c>
      <c r="U202" s="169">
        <v>0</v>
      </c>
      <c r="V202" s="169">
        <v>0</v>
      </c>
      <c r="W202" s="169">
        <v>0</v>
      </c>
      <c r="X202" s="169">
        <v>0</v>
      </c>
      <c r="Y202" s="169">
        <v>0</v>
      </c>
      <c r="Z202" s="169">
        <v>0</v>
      </c>
      <c r="AA202" s="169">
        <v>0</v>
      </c>
      <c r="AB202" s="169">
        <v>0</v>
      </c>
      <c r="AC202" s="170" t="s">
        <v>362</v>
      </c>
      <c r="AD202" s="170" t="s">
        <v>362</v>
      </c>
      <c r="AE202" s="170" t="s">
        <v>362</v>
      </c>
      <c r="AF202" s="170" t="s">
        <v>362</v>
      </c>
      <c r="AG202" s="170" t="s">
        <v>362</v>
      </c>
      <c r="AH202" s="170" t="s">
        <v>362</v>
      </c>
      <c r="AI202" s="170" t="s">
        <v>362</v>
      </c>
      <c r="AJ202" s="170" t="s">
        <v>362</v>
      </c>
      <c r="AK202" s="170" t="s">
        <v>362</v>
      </c>
      <c r="AL202" s="170" t="s">
        <v>362</v>
      </c>
      <c r="AM202" s="170" t="s">
        <v>362</v>
      </c>
    </row>
    <row r="203" spans="1:39" ht="42" x14ac:dyDescent="0.25">
      <c r="A203" s="164" t="s">
        <v>26</v>
      </c>
      <c r="B203" s="165" t="s">
        <v>521</v>
      </c>
      <c r="C203" s="162">
        <v>255082</v>
      </c>
      <c r="D203" s="168">
        <v>0</v>
      </c>
      <c r="E203" s="168">
        <v>0</v>
      </c>
      <c r="F203" s="168">
        <v>70000</v>
      </c>
      <c r="G203" s="168">
        <v>185082</v>
      </c>
      <c r="H203" s="168">
        <v>0</v>
      </c>
      <c r="I203" s="169"/>
      <c r="J203" s="168">
        <v>0</v>
      </c>
      <c r="K203" s="168">
        <v>0</v>
      </c>
      <c r="L203" s="168">
        <v>0</v>
      </c>
      <c r="M203" s="169"/>
      <c r="N203" s="162">
        <v>762697.78477399994</v>
      </c>
      <c r="O203" s="162">
        <v>0</v>
      </c>
      <c r="P203" s="162">
        <v>0</v>
      </c>
      <c r="Q203" s="162">
        <v>71875.063947999995</v>
      </c>
      <c r="R203" s="162">
        <v>690822.72082599998</v>
      </c>
      <c r="S203" s="162">
        <v>0</v>
      </c>
      <c r="T203" s="162">
        <v>0</v>
      </c>
      <c r="U203" s="162">
        <v>0</v>
      </c>
      <c r="V203" s="162">
        <v>0</v>
      </c>
      <c r="W203" s="162">
        <v>0</v>
      </c>
      <c r="X203" s="162">
        <v>0</v>
      </c>
      <c r="Y203" s="162">
        <v>0</v>
      </c>
      <c r="Z203" s="162">
        <v>0</v>
      </c>
      <c r="AA203" s="162">
        <v>0</v>
      </c>
      <c r="AB203" s="162">
        <v>0</v>
      </c>
      <c r="AC203" s="163">
        <v>2.9900102115162963</v>
      </c>
      <c r="AD203" s="163" t="s">
        <v>362</v>
      </c>
      <c r="AE203" s="163" t="s">
        <v>362</v>
      </c>
      <c r="AF203" s="163">
        <v>1.0267866278285713</v>
      </c>
      <c r="AG203" s="163">
        <v>3.732522453971753</v>
      </c>
      <c r="AH203" s="163" t="s">
        <v>362</v>
      </c>
      <c r="AI203" s="163" t="s">
        <v>362</v>
      </c>
      <c r="AJ203" s="163" t="s">
        <v>362</v>
      </c>
      <c r="AK203" s="163" t="s">
        <v>362</v>
      </c>
      <c r="AL203" s="163" t="s">
        <v>362</v>
      </c>
      <c r="AM203" s="163" t="s">
        <v>362</v>
      </c>
    </row>
    <row r="204" spans="1:39" ht="42" x14ac:dyDescent="0.25">
      <c r="A204" s="164" t="s">
        <v>30</v>
      </c>
      <c r="B204" s="165" t="s">
        <v>522</v>
      </c>
      <c r="C204" s="162">
        <v>87894</v>
      </c>
      <c r="D204" s="168">
        <v>0</v>
      </c>
      <c r="E204" s="168">
        <v>0</v>
      </c>
      <c r="F204" s="168">
        <v>0</v>
      </c>
      <c r="G204" s="168">
        <v>87894</v>
      </c>
      <c r="H204" s="168">
        <v>0</v>
      </c>
      <c r="I204" s="169"/>
      <c r="J204" s="168">
        <v>0</v>
      </c>
      <c r="K204" s="168">
        <v>0</v>
      </c>
      <c r="L204" s="168">
        <v>0</v>
      </c>
      <c r="M204" s="169"/>
      <c r="N204" s="162">
        <v>0</v>
      </c>
      <c r="O204" s="162">
        <v>0</v>
      </c>
      <c r="P204" s="162">
        <v>0</v>
      </c>
      <c r="Q204" s="162">
        <v>0</v>
      </c>
      <c r="R204" s="162">
        <v>0</v>
      </c>
      <c r="S204" s="162">
        <v>0</v>
      </c>
      <c r="T204" s="162">
        <v>0</v>
      </c>
      <c r="U204" s="162">
        <v>0</v>
      </c>
      <c r="V204" s="162">
        <v>0</v>
      </c>
      <c r="W204" s="162">
        <v>0</v>
      </c>
      <c r="X204" s="162">
        <v>0</v>
      </c>
      <c r="Y204" s="162">
        <v>0</v>
      </c>
      <c r="Z204" s="162">
        <v>0</v>
      </c>
      <c r="AA204" s="162">
        <v>0</v>
      </c>
      <c r="AB204" s="162">
        <v>0</v>
      </c>
      <c r="AC204" s="163">
        <v>0</v>
      </c>
      <c r="AD204" s="163" t="s">
        <v>362</v>
      </c>
      <c r="AE204" s="163" t="s">
        <v>362</v>
      </c>
      <c r="AF204" s="163" t="s">
        <v>362</v>
      </c>
      <c r="AG204" s="163">
        <v>0</v>
      </c>
      <c r="AH204" s="163" t="s">
        <v>362</v>
      </c>
      <c r="AI204" s="163" t="s">
        <v>362</v>
      </c>
      <c r="AJ204" s="163" t="s">
        <v>362</v>
      </c>
      <c r="AK204" s="163" t="s">
        <v>362</v>
      </c>
      <c r="AL204" s="163" t="s">
        <v>362</v>
      </c>
      <c r="AM204" s="163" t="s">
        <v>362</v>
      </c>
    </row>
    <row r="205" spans="1:39" ht="21" x14ac:dyDescent="0.25">
      <c r="A205" s="164" t="s">
        <v>54</v>
      </c>
      <c r="B205" s="165" t="s">
        <v>523</v>
      </c>
      <c r="C205" s="162">
        <v>2910</v>
      </c>
      <c r="D205" s="168">
        <v>0</v>
      </c>
      <c r="E205" s="168">
        <v>0</v>
      </c>
      <c r="F205" s="168">
        <v>0</v>
      </c>
      <c r="G205" s="168">
        <v>0</v>
      </c>
      <c r="H205" s="168">
        <v>2910</v>
      </c>
      <c r="I205" s="169"/>
      <c r="J205" s="168">
        <v>0</v>
      </c>
      <c r="K205" s="168">
        <v>0</v>
      </c>
      <c r="L205" s="168">
        <v>0</v>
      </c>
      <c r="M205" s="169"/>
      <c r="N205" s="162">
        <v>2910</v>
      </c>
      <c r="O205" s="162">
        <v>0</v>
      </c>
      <c r="P205" s="162">
        <v>0</v>
      </c>
      <c r="Q205" s="162">
        <v>0</v>
      </c>
      <c r="R205" s="162">
        <v>0</v>
      </c>
      <c r="S205" s="162">
        <v>2910</v>
      </c>
      <c r="T205" s="162">
        <v>0</v>
      </c>
      <c r="U205" s="162">
        <v>0</v>
      </c>
      <c r="V205" s="162">
        <v>0</v>
      </c>
      <c r="W205" s="162">
        <v>0</v>
      </c>
      <c r="X205" s="162">
        <v>0</v>
      </c>
      <c r="Y205" s="162">
        <v>0</v>
      </c>
      <c r="Z205" s="162">
        <v>0</v>
      </c>
      <c r="AA205" s="162">
        <v>0</v>
      </c>
      <c r="AB205" s="162">
        <v>0</v>
      </c>
      <c r="AC205" s="163">
        <v>1</v>
      </c>
      <c r="AD205" s="163" t="s">
        <v>362</v>
      </c>
      <c r="AE205" s="163" t="s">
        <v>362</v>
      </c>
      <c r="AF205" s="163" t="s">
        <v>362</v>
      </c>
      <c r="AG205" s="163" t="s">
        <v>362</v>
      </c>
      <c r="AH205" s="163">
        <v>1</v>
      </c>
      <c r="AI205" s="163" t="s">
        <v>362</v>
      </c>
      <c r="AJ205" s="163" t="s">
        <v>362</v>
      </c>
      <c r="AK205" s="163" t="s">
        <v>362</v>
      </c>
      <c r="AL205" s="163" t="s">
        <v>362</v>
      </c>
      <c r="AM205" s="163" t="s">
        <v>362</v>
      </c>
    </row>
    <row r="206" spans="1:39" ht="21" x14ac:dyDescent="0.25">
      <c r="A206" s="164" t="s">
        <v>160</v>
      </c>
      <c r="B206" s="165" t="s">
        <v>256</v>
      </c>
      <c r="C206" s="162">
        <v>166488</v>
      </c>
      <c r="D206" s="168">
        <v>0</v>
      </c>
      <c r="E206" s="168">
        <v>0</v>
      </c>
      <c r="F206" s="168">
        <v>0</v>
      </c>
      <c r="G206" s="168">
        <v>166488</v>
      </c>
      <c r="H206" s="168">
        <v>0</v>
      </c>
      <c r="I206" s="169"/>
      <c r="J206" s="168">
        <v>0</v>
      </c>
      <c r="K206" s="168">
        <v>0</v>
      </c>
      <c r="L206" s="168">
        <v>0</v>
      </c>
      <c r="M206" s="169"/>
      <c r="N206" s="162">
        <v>0</v>
      </c>
      <c r="O206" s="162">
        <v>0</v>
      </c>
      <c r="P206" s="162">
        <v>0</v>
      </c>
      <c r="Q206" s="162">
        <v>0</v>
      </c>
      <c r="R206" s="162">
        <v>0</v>
      </c>
      <c r="S206" s="162">
        <v>0</v>
      </c>
      <c r="T206" s="162">
        <v>0</v>
      </c>
      <c r="U206" s="162">
        <v>0</v>
      </c>
      <c r="V206" s="162">
        <v>0</v>
      </c>
      <c r="W206" s="162">
        <v>0</v>
      </c>
      <c r="X206" s="162">
        <v>0</v>
      </c>
      <c r="Y206" s="162">
        <v>0</v>
      </c>
      <c r="Z206" s="162">
        <v>0</v>
      </c>
      <c r="AA206" s="162">
        <v>0</v>
      </c>
      <c r="AB206" s="162">
        <v>0</v>
      </c>
      <c r="AC206" s="163">
        <v>0</v>
      </c>
      <c r="AD206" s="163" t="s">
        <v>362</v>
      </c>
      <c r="AE206" s="163" t="s">
        <v>362</v>
      </c>
      <c r="AF206" s="163" t="s">
        <v>362</v>
      </c>
      <c r="AG206" s="163">
        <v>0</v>
      </c>
      <c r="AH206" s="163" t="s">
        <v>362</v>
      </c>
      <c r="AI206" s="163" t="s">
        <v>362</v>
      </c>
      <c r="AJ206" s="163" t="s">
        <v>362</v>
      </c>
      <c r="AK206" s="163" t="s">
        <v>362</v>
      </c>
      <c r="AL206" s="163" t="s">
        <v>362</v>
      </c>
      <c r="AM206" s="163" t="s">
        <v>362</v>
      </c>
    </row>
    <row r="207" spans="1:39" ht="21" x14ac:dyDescent="0.25">
      <c r="A207" s="164" t="s">
        <v>162</v>
      </c>
      <c r="B207" s="165" t="s">
        <v>524</v>
      </c>
      <c r="C207" s="162">
        <v>0</v>
      </c>
      <c r="D207" s="168">
        <v>0</v>
      </c>
      <c r="E207" s="168">
        <v>0</v>
      </c>
      <c r="F207" s="168">
        <v>0</v>
      </c>
      <c r="G207" s="168">
        <v>0</v>
      </c>
      <c r="H207" s="168">
        <v>0</v>
      </c>
      <c r="I207" s="169"/>
      <c r="J207" s="168">
        <v>0</v>
      </c>
      <c r="K207" s="168">
        <v>0</v>
      </c>
      <c r="L207" s="168">
        <v>0</v>
      </c>
      <c r="M207" s="169"/>
      <c r="N207" s="162">
        <v>0</v>
      </c>
      <c r="O207" s="162">
        <v>0</v>
      </c>
      <c r="P207" s="162">
        <v>0</v>
      </c>
      <c r="Q207" s="162">
        <v>0</v>
      </c>
      <c r="R207" s="162">
        <v>0</v>
      </c>
      <c r="S207" s="162">
        <v>0</v>
      </c>
      <c r="T207" s="162">
        <v>0</v>
      </c>
      <c r="U207" s="162">
        <v>0</v>
      </c>
      <c r="V207" s="162">
        <v>0</v>
      </c>
      <c r="W207" s="162">
        <v>0</v>
      </c>
      <c r="X207" s="162">
        <v>0</v>
      </c>
      <c r="Y207" s="162">
        <v>0</v>
      </c>
      <c r="Z207" s="162">
        <v>0</v>
      </c>
      <c r="AA207" s="162">
        <v>0</v>
      </c>
      <c r="AB207" s="162">
        <v>0</v>
      </c>
      <c r="AC207" s="163" t="s">
        <v>362</v>
      </c>
      <c r="AD207" s="163" t="s">
        <v>362</v>
      </c>
      <c r="AE207" s="163" t="s">
        <v>362</v>
      </c>
      <c r="AF207" s="163" t="s">
        <v>362</v>
      </c>
      <c r="AG207" s="163" t="s">
        <v>362</v>
      </c>
      <c r="AH207" s="163" t="s">
        <v>362</v>
      </c>
      <c r="AI207" s="163" t="s">
        <v>362</v>
      </c>
      <c r="AJ207" s="163" t="s">
        <v>362</v>
      </c>
      <c r="AK207" s="163" t="s">
        <v>362</v>
      </c>
      <c r="AL207" s="163" t="s">
        <v>362</v>
      </c>
      <c r="AM207" s="163" t="s">
        <v>362</v>
      </c>
    </row>
    <row r="208" spans="1:39" ht="21" x14ac:dyDescent="0.25">
      <c r="A208" s="164" t="s">
        <v>164</v>
      </c>
      <c r="B208" s="165" t="s">
        <v>525</v>
      </c>
      <c r="C208" s="162">
        <v>0</v>
      </c>
      <c r="D208" s="168">
        <v>0</v>
      </c>
      <c r="E208" s="168">
        <v>0</v>
      </c>
      <c r="F208" s="168">
        <v>0</v>
      </c>
      <c r="G208" s="168">
        <v>0</v>
      </c>
      <c r="H208" s="168">
        <v>0</v>
      </c>
      <c r="I208" s="169"/>
      <c r="J208" s="168">
        <v>0</v>
      </c>
      <c r="K208" s="168">
        <v>0</v>
      </c>
      <c r="L208" s="168">
        <v>0</v>
      </c>
      <c r="M208" s="169"/>
      <c r="N208" s="162">
        <v>0</v>
      </c>
      <c r="O208" s="162">
        <v>0</v>
      </c>
      <c r="P208" s="162">
        <v>0</v>
      </c>
      <c r="Q208" s="162">
        <v>0</v>
      </c>
      <c r="R208" s="162">
        <v>0</v>
      </c>
      <c r="S208" s="162">
        <v>0</v>
      </c>
      <c r="T208" s="162">
        <v>0</v>
      </c>
      <c r="U208" s="162">
        <v>0</v>
      </c>
      <c r="V208" s="162">
        <v>0</v>
      </c>
      <c r="W208" s="162">
        <v>0</v>
      </c>
      <c r="X208" s="162">
        <v>0</v>
      </c>
      <c r="Y208" s="162">
        <v>0</v>
      </c>
      <c r="Z208" s="162">
        <v>0</v>
      </c>
      <c r="AA208" s="162">
        <v>0</v>
      </c>
      <c r="AB208" s="162">
        <v>0</v>
      </c>
      <c r="AC208" s="163" t="s">
        <v>362</v>
      </c>
      <c r="AD208" s="163" t="s">
        <v>362</v>
      </c>
      <c r="AE208" s="163" t="s">
        <v>362</v>
      </c>
      <c r="AF208" s="163" t="s">
        <v>362</v>
      </c>
      <c r="AG208" s="163" t="s">
        <v>362</v>
      </c>
      <c r="AH208" s="163" t="s">
        <v>362</v>
      </c>
      <c r="AI208" s="163" t="s">
        <v>362</v>
      </c>
      <c r="AJ208" s="163" t="s">
        <v>362</v>
      </c>
      <c r="AK208" s="163" t="s">
        <v>362</v>
      </c>
      <c r="AL208" s="163" t="s">
        <v>362</v>
      </c>
      <c r="AM208" s="163" t="s">
        <v>362</v>
      </c>
    </row>
    <row r="209" spans="1:39" ht="31.5" x14ac:dyDescent="0.25">
      <c r="A209" s="164" t="s">
        <v>166</v>
      </c>
      <c r="B209" s="165" t="s">
        <v>526</v>
      </c>
      <c r="C209" s="162">
        <v>0</v>
      </c>
      <c r="D209" s="168">
        <v>0</v>
      </c>
      <c r="E209" s="168">
        <v>0</v>
      </c>
      <c r="F209" s="168">
        <v>0</v>
      </c>
      <c r="G209" s="168">
        <v>0</v>
      </c>
      <c r="H209" s="168">
        <v>0</v>
      </c>
      <c r="I209" s="169"/>
      <c r="J209" s="168">
        <v>0</v>
      </c>
      <c r="K209" s="168">
        <v>0</v>
      </c>
      <c r="L209" s="168">
        <v>0</v>
      </c>
      <c r="M209" s="169"/>
      <c r="N209" s="162">
        <v>0</v>
      </c>
      <c r="O209" s="162">
        <v>0</v>
      </c>
      <c r="P209" s="162">
        <v>0</v>
      </c>
      <c r="Q209" s="162">
        <v>0</v>
      </c>
      <c r="R209" s="162">
        <v>0</v>
      </c>
      <c r="S209" s="162">
        <v>0</v>
      </c>
      <c r="T209" s="162">
        <v>0</v>
      </c>
      <c r="U209" s="162">
        <v>0</v>
      </c>
      <c r="V209" s="162">
        <v>0</v>
      </c>
      <c r="W209" s="162">
        <v>0</v>
      </c>
      <c r="X209" s="162">
        <v>0</v>
      </c>
      <c r="Y209" s="162">
        <v>0</v>
      </c>
      <c r="Z209" s="162">
        <v>0</v>
      </c>
      <c r="AA209" s="162">
        <v>0</v>
      </c>
      <c r="AB209" s="162">
        <v>0</v>
      </c>
      <c r="AC209" s="163" t="s">
        <v>362</v>
      </c>
      <c r="AD209" s="163" t="s">
        <v>362</v>
      </c>
      <c r="AE209" s="163" t="s">
        <v>362</v>
      </c>
      <c r="AF209" s="163" t="s">
        <v>362</v>
      </c>
      <c r="AG209" s="163" t="s">
        <v>362</v>
      </c>
      <c r="AH209" s="163" t="s">
        <v>362</v>
      </c>
      <c r="AI209" s="163" t="s">
        <v>362</v>
      </c>
      <c r="AJ209" s="163" t="s">
        <v>362</v>
      </c>
      <c r="AK209" s="163" t="s">
        <v>362</v>
      </c>
      <c r="AL209" s="163" t="s">
        <v>362</v>
      </c>
      <c r="AM209" s="163" t="s">
        <v>362</v>
      </c>
    </row>
    <row r="210" spans="1:39" ht="21" x14ac:dyDescent="0.25">
      <c r="A210" s="172" t="s">
        <v>167</v>
      </c>
      <c r="B210" s="173" t="s">
        <v>300</v>
      </c>
      <c r="C210" s="162">
        <v>0</v>
      </c>
      <c r="D210" s="168">
        <v>0</v>
      </c>
      <c r="E210" s="168">
        <v>0</v>
      </c>
      <c r="F210" s="168">
        <v>0</v>
      </c>
      <c r="G210" s="168">
        <v>0</v>
      </c>
      <c r="H210" s="168">
        <v>0</v>
      </c>
      <c r="I210" s="169"/>
      <c r="J210" s="168">
        <v>0</v>
      </c>
      <c r="K210" s="168">
        <v>0</v>
      </c>
      <c r="L210" s="168">
        <v>0</v>
      </c>
      <c r="M210" s="169"/>
      <c r="N210" s="162">
        <v>1447.0154560000001</v>
      </c>
      <c r="O210" s="162">
        <v>0</v>
      </c>
      <c r="P210" s="162">
        <v>0</v>
      </c>
      <c r="Q210" s="162">
        <v>0</v>
      </c>
      <c r="R210" s="162">
        <v>0</v>
      </c>
      <c r="S210" s="162">
        <v>0</v>
      </c>
      <c r="T210" s="162">
        <v>0</v>
      </c>
      <c r="U210" s="162">
        <v>0</v>
      </c>
      <c r="V210" s="162">
        <v>0</v>
      </c>
      <c r="W210" s="162">
        <v>0</v>
      </c>
      <c r="X210" s="162">
        <v>0</v>
      </c>
      <c r="Y210" s="162">
        <v>0</v>
      </c>
      <c r="Z210" s="162">
        <v>0</v>
      </c>
      <c r="AA210" s="162">
        <v>0</v>
      </c>
      <c r="AB210" s="162">
        <v>1447.0154560000001</v>
      </c>
      <c r="AC210" s="163" t="s">
        <v>362</v>
      </c>
      <c r="AD210" s="163" t="s">
        <v>362</v>
      </c>
      <c r="AE210" s="163" t="s">
        <v>362</v>
      </c>
      <c r="AF210" s="163" t="s">
        <v>362</v>
      </c>
      <c r="AG210" s="163" t="s">
        <v>362</v>
      </c>
      <c r="AH210" s="163" t="s">
        <v>362</v>
      </c>
      <c r="AI210" s="163" t="s">
        <v>362</v>
      </c>
      <c r="AJ210" s="163" t="s">
        <v>362</v>
      </c>
      <c r="AK210" s="163" t="s">
        <v>362</v>
      </c>
      <c r="AL210" s="163" t="s">
        <v>362</v>
      </c>
      <c r="AM210" s="163" t="s">
        <v>362</v>
      </c>
    </row>
    <row r="211" spans="1:39" ht="31.5" x14ac:dyDescent="0.25">
      <c r="A211" s="174" t="s">
        <v>527</v>
      </c>
      <c r="B211" s="175" t="s">
        <v>220</v>
      </c>
      <c r="C211" s="176">
        <v>0</v>
      </c>
      <c r="D211" s="177">
        <v>0</v>
      </c>
      <c r="E211" s="177">
        <v>0</v>
      </c>
      <c r="F211" s="177">
        <v>0</v>
      </c>
      <c r="G211" s="177">
        <v>0</v>
      </c>
      <c r="H211" s="177">
        <v>0</v>
      </c>
      <c r="I211" s="178"/>
      <c r="J211" s="177">
        <v>0</v>
      </c>
      <c r="K211" s="177">
        <v>0</v>
      </c>
      <c r="L211" s="177">
        <v>0</v>
      </c>
      <c r="M211" s="178"/>
      <c r="N211" s="176">
        <v>2347780.6578835002</v>
      </c>
      <c r="O211" s="176">
        <v>0</v>
      </c>
      <c r="P211" s="176">
        <v>0</v>
      </c>
      <c r="Q211" s="176">
        <v>0</v>
      </c>
      <c r="R211" s="176">
        <v>0</v>
      </c>
      <c r="S211" s="176">
        <v>0</v>
      </c>
      <c r="T211" s="176">
        <v>0</v>
      </c>
      <c r="U211" s="176">
        <v>0</v>
      </c>
      <c r="V211" s="176">
        <v>0</v>
      </c>
      <c r="W211" s="176">
        <v>2347780.6578835002</v>
      </c>
      <c r="X211" s="176">
        <v>1551519.6267814999</v>
      </c>
      <c r="Y211" s="176">
        <v>796261.03110200004</v>
      </c>
      <c r="Z211" s="176">
        <v>0</v>
      </c>
      <c r="AA211" s="176">
        <v>0</v>
      </c>
      <c r="AB211" s="176">
        <v>0</v>
      </c>
      <c r="AC211" s="179" t="s">
        <v>362</v>
      </c>
      <c r="AD211" s="179" t="s">
        <v>362</v>
      </c>
      <c r="AE211" s="179" t="s">
        <v>362</v>
      </c>
      <c r="AF211" s="179" t="s">
        <v>362</v>
      </c>
      <c r="AG211" s="179" t="s">
        <v>362</v>
      </c>
      <c r="AH211" s="179" t="s">
        <v>362</v>
      </c>
      <c r="AI211" s="179" t="s">
        <v>362</v>
      </c>
      <c r="AJ211" s="179" t="s">
        <v>362</v>
      </c>
      <c r="AK211" s="179" t="s">
        <v>362</v>
      </c>
      <c r="AL211" s="179" t="s">
        <v>362</v>
      </c>
      <c r="AM211" s="179" t="s">
        <v>362</v>
      </c>
    </row>
  </sheetData>
  <mergeCells count="35">
    <mergeCell ref="I9:K9"/>
    <mergeCell ref="AC8:AM8"/>
    <mergeCell ref="A8:A10"/>
    <mergeCell ref="B8:B10"/>
    <mergeCell ref="C8:M8"/>
    <mergeCell ref="N8:AB8"/>
    <mergeCell ref="AB9:AB10"/>
    <mergeCell ref="O9:O10"/>
    <mergeCell ref="P9:P10"/>
    <mergeCell ref="Q9:R9"/>
    <mergeCell ref="S9:S10"/>
    <mergeCell ref="T9:V9"/>
    <mergeCell ref="F9:G9"/>
    <mergeCell ref="H9:H10"/>
    <mergeCell ref="C9:C10"/>
    <mergeCell ref="D9:D10"/>
    <mergeCell ref="E9:E10"/>
    <mergeCell ref="A1:C1"/>
    <mergeCell ref="A2:C2"/>
    <mergeCell ref="A4:AM4"/>
    <mergeCell ref="A5:AM5"/>
    <mergeCell ref="AJ7:AL7"/>
    <mergeCell ref="S1:V1"/>
    <mergeCell ref="AE7:AH7"/>
    <mergeCell ref="L9:M9"/>
    <mergeCell ref="N9:N10"/>
    <mergeCell ref="AI9:AK9"/>
    <mergeCell ref="AL9:AM9"/>
    <mergeCell ref="AC9:AC10"/>
    <mergeCell ref="AD9:AD10"/>
    <mergeCell ref="AE9:AE10"/>
    <mergeCell ref="AF9:AG9"/>
    <mergeCell ref="AH9:AH10"/>
    <mergeCell ref="W9:W10"/>
    <mergeCell ref="Z9:AA9"/>
  </mergeCells>
  <printOptions horizontalCentered="1"/>
  <pageMargins left="0" right="0" top="0.5" bottom="0.5" header="0.3" footer="0.3"/>
  <pageSetup paperSize="9" scale="55" orientation="landscape"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Q16" sqref="Q16"/>
    </sheetView>
  </sheetViews>
  <sheetFormatPr defaultRowHeight="15" x14ac:dyDescent="0.25"/>
  <cols>
    <col min="1" max="1" width="5.85546875" customWidth="1"/>
    <col min="2" max="2" width="21.7109375" customWidth="1"/>
    <col min="3" max="3" width="14.140625" customWidth="1"/>
    <col min="4" max="4" width="11.85546875" customWidth="1"/>
    <col min="5" max="5" width="11.5703125" customWidth="1"/>
    <col min="7" max="7" width="11.85546875" customWidth="1"/>
    <col min="8" max="8" width="12.85546875" customWidth="1"/>
    <col min="9" max="9" width="11.7109375" customWidth="1"/>
    <col min="10" max="10" width="12" customWidth="1"/>
    <col min="12" max="12" width="12.42578125" hidden="1" customWidth="1"/>
    <col min="13" max="13" width="13.42578125" hidden="1" customWidth="1"/>
    <col min="14" max="14" width="0" hidden="1" customWidth="1"/>
  </cols>
  <sheetData>
    <row r="1" spans="1:15" x14ac:dyDescent="0.25">
      <c r="A1" s="132" t="s">
        <v>257</v>
      </c>
      <c r="B1" s="132"/>
      <c r="C1" s="31"/>
      <c r="D1" s="7"/>
      <c r="E1" s="7"/>
      <c r="F1" s="7"/>
      <c r="G1" s="7"/>
      <c r="H1" s="7"/>
      <c r="I1" s="228" t="s">
        <v>258</v>
      </c>
      <c r="J1" s="228"/>
      <c r="K1" s="228"/>
      <c r="L1" s="7"/>
      <c r="M1" s="187"/>
      <c r="N1" s="187"/>
      <c r="O1" s="187"/>
    </row>
    <row r="2" spans="1:15" x14ac:dyDescent="0.25">
      <c r="A2" s="109" t="s">
        <v>259</v>
      </c>
      <c r="B2" s="6"/>
      <c r="C2" s="8"/>
      <c r="D2" s="8"/>
      <c r="E2" s="8"/>
      <c r="F2" s="8"/>
      <c r="G2" s="8"/>
      <c r="H2" s="8"/>
      <c r="I2" s="8"/>
      <c r="J2" s="8"/>
      <c r="K2" s="8"/>
      <c r="L2" s="8"/>
      <c r="M2" s="8"/>
      <c r="N2" s="8"/>
      <c r="O2" s="16"/>
    </row>
    <row r="3" spans="1:15" x14ac:dyDescent="0.25">
      <c r="A3" s="109"/>
      <c r="B3" s="6"/>
      <c r="C3" s="8"/>
      <c r="D3" s="8"/>
      <c r="E3" s="8"/>
      <c r="F3" s="8"/>
      <c r="G3" s="8"/>
      <c r="H3" s="8"/>
      <c r="I3" s="8"/>
      <c r="J3" s="8"/>
      <c r="K3" s="8"/>
      <c r="L3" s="8"/>
      <c r="M3" s="8"/>
      <c r="N3" s="8"/>
      <c r="O3" s="16"/>
    </row>
    <row r="4" spans="1:15" ht="16.5" x14ac:dyDescent="0.25">
      <c r="A4" s="207" t="s">
        <v>301</v>
      </c>
      <c r="B4" s="207"/>
      <c r="C4" s="207"/>
      <c r="D4" s="207"/>
      <c r="E4" s="207"/>
      <c r="F4" s="207"/>
      <c r="G4" s="207"/>
      <c r="H4" s="207"/>
      <c r="I4" s="207"/>
      <c r="J4" s="207"/>
      <c r="K4" s="207"/>
      <c r="L4" s="207"/>
      <c r="M4" s="207"/>
      <c r="N4" s="207"/>
      <c r="O4" s="207"/>
    </row>
    <row r="5" spans="1:15" x14ac:dyDescent="0.25">
      <c r="A5" s="190" t="s">
        <v>531</v>
      </c>
      <c r="B5" s="190"/>
      <c r="C5" s="190"/>
      <c r="D5" s="190"/>
      <c r="E5" s="190"/>
      <c r="F5" s="190"/>
      <c r="G5" s="190"/>
      <c r="H5" s="190"/>
      <c r="I5" s="190"/>
      <c r="J5" s="190"/>
      <c r="K5" s="190"/>
      <c r="L5" s="190"/>
      <c r="M5" s="190"/>
      <c r="N5" s="190"/>
      <c r="O5" s="190"/>
    </row>
    <row r="6" spans="1:15" x14ac:dyDescent="0.25">
      <c r="A6" s="124"/>
      <c r="B6" s="124"/>
      <c r="C6" s="124"/>
      <c r="D6" s="124"/>
      <c r="E6" s="124"/>
      <c r="F6" s="124"/>
      <c r="G6" s="124"/>
      <c r="H6" s="124"/>
      <c r="I6" s="124"/>
      <c r="J6" s="124"/>
      <c r="K6" s="124"/>
      <c r="L6" s="124"/>
      <c r="M6" s="124"/>
      <c r="N6" s="124"/>
      <c r="O6" s="124"/>
    </row>
    <row r="7" spans="1:15" x14ac:dyDescent="0.25">
      <c r="A7" s="124"/>
      <c r="B7" s="124"/>
      <c r="C7" s="124"/>
      <c r="D7" s="137"/>
      <c r="E7" s="124"/>
      <c r="F7" s="124"/>
      <c r="G7" s="124"/>
      <c r="H7" s="124"/>
      <c r="I7" s="124"/>
      <c r="J7" s="124"/>
      <c r="K7" s="124"/>
      <c r="L7" s="124"/>
      <c r="M7" s="124"/>
      <c r="N7" s="124"/>
      <c r="O7" s="124"/>
    </row>
    <row r="8" spans="1:15" x14ac:dyDescent="0.25">
      <c r="A8" s="1"/>
      <c r="B8" s="1"/>
      <c r="C8" s="7"/>
      <c r="D8" s="7"/>
      <c r="E8" s="7"/>
      <c r="F8" s="7"/>
      <c r="G8" s="7"/>
      <c r="H8" s="7"/>
      <c r="I8" s="7"/>
      <c r="J8" s="7"/>
      <c r="K8" s="229" t="s">
        <v>293</v>
      </c>
      <c r="L8" s="229"/>
      <c r="M8" s="229"/>
      <c r="N8" s="229"/>
      <c r="O8" s="229"/>
    </row>
    <row r="9" spans="1:15" ht="21" customHeight="1" x14ac:dyDescent="0.25">
      <c r="A9" s="225" t="s">
        <v>0</v>
      </c>
      <c r="B9" s="225" t="s">
        <v>218</v>
      </c>
      <c r="C9" s="224" t="s">
        <v>260</v>
      </c>
      <c r="D9" s="224"/>
      <c r="E9" s="224"/>
      <c r="F9" s="224"/>
      <c r="G9" s="224" t="s">
        <v>261</v>
      </c>
      <c r="H9" s="224"/>
      <c r="I9" s="224"/>
      <c r="J9" s="224"/>
      <c r="K9" s="224"/>
      <c r="L9" s="224"/>
      <c r="M9" s="224"/>
      <c r="N9" s="224"/>
      <c r="O9" s="226" t="s">
        <v>262</v>
      </c>
    </row>
    <row r="10" spans="1:15" ht="24" customHeight="1" x14ac:dyDescent="0.25">
      <c r="A10" s="225"/>
      <c r="B10" s="225"/>
      <c r="C10" s="224" t="s">
        <v>263</v>
      </c>
      <c r="D10" s="227" t="s">
        <v>264</v>
      </c>
      <c r="E10" s="227"/>
      <c r="F10" s="227"/>
      <c r="G10" s="219" t="s">
        <v>263</v>
      </c>
      <c r="H10" s="221" t="s">
        <v>265</v>
      </c>
      <c r="I10" s="222"/>
      <c r="J10" s="222"/>
      <c r="K10" s="223"/>
      <c r="L10" s="224" t="s">
        <v>266</v>
      </c>
      <c r="M10" s="224"/>
      <c r="N10" s="224"/>
      <c r="O10" s="226"/>
    </row>
    <row r="11" spans="1:15" ht="42.75" x14ac:dyDescent="0.25">
      <c r="A11" s="225"/>
      <c r="B11" s="225"/>
      <c r="C11" s="224"/>
      <c r="D11" s="10" t="s">
        <v>267</v>
      </c>
      <c r="E11" s="10" t="s">
        <v>268</v>
      </c>
      <c r="F11" s="10" t="s">
        <v>48</v>
      </c>
      <c r="G11" s="220"/>
      <c r="H11" s="10" t="s">
        <v>263</v>
      </c>
      <c r="I11" s="10" t="s">
        <v>267</v>
      </c>
      <c r="J11" s="10" t="s">
        <v>268</v>
      </c>
      <c r="K11" s="10" t="s">
        <v>48</v>
      </c>
      <c r="L11" s="10" t="s">
        <v>263</v>
      </c>
      <c r="M11" s="10" t="s">
        <v>268</v>
      </c>
      <c r="N11" s="10" t="s">
        <v>48</v>
      </c>
      <c r="O11" s="226"/>
    </row>
    <row r="12" spans="1:15" x14ac:dyDescent="0.25">
      <c r="A12" s="3" t="s">
        <v>5</v>
      </c>
      <c r="B12" s="3" t="s">
        <v>6</v>
      </c>
      <c r="C12" s="21" t="s">
        <v>269</v>
      </c>
      <c r="D12" s="21" t="s">
        <v>68</v>
      </c>
      <c r="E12" s="21" t="s">
        <v>145</v>
      </c>
      <c r="F12" s="98">
        <v>4</v>
      </c>
      <c r="G12" s="21" t="s">
        <v>270</v>
      </c>
      <c r="H12" s="21" t="s">
        <v>271</v>
      </c>
      <c r="I12" s="98">
        <v>7</v>
      </c>
      <c r="J12" s="98">
        <v>8</v>
      </c>
      <c r="K12" s="98">
        <v>9</v>
      </c>
      <c r="L12" s="21" t="s">
        <v>272</v>
      </c>
      <c r="M12" s="98">
        <v>11</v>
      </c>
      <c r="N12" s="98">
        <v>12</v>
      </c>
      <c r="O12" s="133" t="s">
        <v>273</v>
      </c>
    </row>
    <row r="13" spans="1:15" x14ac:dyDescent="0.25">
      <c r="A13" s="2"/>
      <c r="B13" s="2" t="s">
        <v>219</v>
      </c>
      <c r="C13" s="10">
        <f>D13+E13</f>
        <v>6599442.9399999995</v>
      </c>
      <c r="D13" s="10">
        <f>SUM(D14:D24)</f>
        <v>4465055</v>
      </c>
      <c r="E13" s="10">
        <f t="shared" ref="E13:F13" si="0">SUM(E14:E24)</f>
        <v>2134387.94</v>
      </c>
      <c r="F13" s="10">
        <f t="shared" si="0"/>
        <v>0</v>
      </c>
      <c r="G13" s="10">
        <f>+H13+L13</f>
        <v>6422647.4289999995</v>
      </c>
      <c r="H13" s="10">
        <f>+I13+J13</f>
        <v>6422647.4289999995</v>
      </c>
      <c r="I13" s="10">
        <f>SUM(I14:I24)</f>
        <v>4465055</v>
      </c>
      <c r="J13" s="10">
        <f>SUM(J14:J24)</f>
        <v>1957592.429</v>
      </c>
      <c r="K13" s="10"/>
      <c r="L13" s="10">
        <f>+M13+N13</f>
        <v>0</v>
      </c>
      <c r="M13" s="10">
        <f>SUM(M14:M24)</f>
        <v>0</v>
      </c>
      <c r="N13" s="10"/>
      <c r="O13" s="110">
        <f>+G13/C13</f>
        <v>0.97321054025205345</v>
      </c>
    </row>
    <row r="14" spans="1:15" ht="19.5" customHeight="1" x14ac:dyDescent="0.25">
      <c r="A14" s="3">
        <v>1</v>
      </c>
      <c r="B14" s="134" t="s">
        <v>274</v>
      </c>
      <c r="C14" s="9">
        <f>+D14+E14</f>
        <v>241151.5</v>
      </c>
      <c r="D14" s="98">
        <f>+'[1]59'!$D$11</f>
        <v>0</v>
      </c>
      <c r="E14" s="98">
        <f>+'[1]59'!$E$11</f>
        <v>241151.5</v>
      </c>
      <c r="F14" s="98"/>
      <c r="G14" s="98">
        <f t="shared" ref="G14:G24" si="1">+H14+L14</f>
        <v>188151.5</v>
      </c>
      <c r="H14" s="98">
        <f t="shared" ref="H14:H24" si="2">+I14+J14</f>
        <v>188151.5</v>
      </c>
      <c r="I14" s="98">
        <f>+'[1]59'!$L$11</f>
        <v>0</v>
      </c>
      <c r="J14" s="98">
        <f>+'[1]59'!$M$11</f>
        <v>188151.5</v>
      </c>
      <c r="K14" s="98"/>
      <c r="L14" s="98">
        <f t="shared" ref="L14:L24" si="3">+M14+N14</f>
        <v>0</v>
      </c>
      <c r="M14" s="98"/>
      <c r="N14" s="98"/>
      <c r="O14" s="111">
        <f t="shared" ref="O14:O24" si="4">+G14/C14</f>
        <v>0.78022114728707892</v>
      </c>
    </row>
    <row r="15" spans="1:15" ht="19.5" customHeight="1" x14ac:dyDescent="0.25">
      <c r="A15" s="3">
        <v>2</v>
      </c>
      <c r="B15" s="134" t="s">
        <v>535</v>
      </c>
      <c r="C15" s="9">
        <f t="shared" ref="C15:C24" si="5">+D15+E15</f>
        <v>553577.9</v>
      </c>
      <c r="D15" s="98">
        <f>+'[1]59'!$D$12</f>
        <v>331011</v>
      </c>
      <c r="E15" s="98">
        <f>+'[1]59'!$E$12</f>
        <v>222566.9</v>
      </c>
      <c r="F15" s="98"/>
      <c r="G15" s="98">
        <f t="shared" si="1"/>
        <v>551146.28099999996</v>
      </c>
      <c r="H15" s="98">
        <f t="shared" si="2"/>
        <v>551146.28099999996</v>
      </c>
      <c r="I15" s="98">
        <f>+'[1]59'!$L$12</f>
        <v>331011</v>
      </c>
      <c r="J15" s="98">
        <f>+'[1]59'!$M$12</f>
        <v>220135.28100000002</v>
      </c>
      <c r="K15" s="98"/>
      <c r="L15" s="98">
        <f t="shared" si="3"/>
        <v>0</v>
      </c>
      <c r="M15" s="98"/>
      <c r="N15" s="98"/>
      <c r="O15" s="111">
        <f t="shared" si="4"/>
        <v>0.99560744928581857</v>
      </c>
    </row>
    <row r="16" spans="1:15" ht="19.5" customHeight="1" x14ac:dyDescent="0.25">
      <c r="A16" s="3">
        <v>3</v>
      </c>
      <c r="B16" s="134" t="s">
        <v>275</v>
      </c>
      <c r="C16" s="9">
        <f t="shared" si="5"/>
        <v>431990.8</v>
      </c>
      <c r="D16" s="98">
        <f>+'[1]59'!$D$13</f>
        <v>252843</v>
      </c>
      <c r="E16" s="98">
        <f>+'[1]59'!$E$13</f>
        <v>179147.8</v>
      </c>
      <c r="F16" s="98"/>
      <c r="G16" s="98">
        <f t="shared" si="1"/>
        <v>429066.761</v>
      </c>
      <c r="H16" s="98">
        <f t="shared" si="2"/>
        <v>429066.761</v>
      </c>
      <c r="I16" s="98">
        <f>+'[1]59'!$L$13</f>
        <v>252843</v>
      </c>
      <c r="J16" s="98">
        <f>+'[1]59'!$M$13</f>
        <v>176223.761</v>
      </c>
      <c r="K16" s="98"/>
      <c r="L16" s="98">
        <f t="shared" si="3"/>
        <v>0</v>
      </c>
      <c r="M16" s="98"/>
      <c r="N16" s="98"/>
      <c r="O16" s="111">
        <f t="shared" si="4"/>
        <v>0.99323124705433541</v>
      </c>
    </row>
    <row r="17" spans="1:15" ht="19.5" customHeight="1" x14ac:dyDescent="0.25">
      <c r="A17" s="3">
        <v>4</v>
      </c>
      <c r="B17" s="134" t="s">
        <v>276</v>
      </c>
      <c r="C17" s="9">
        <f t="shared" si="5"/>
        <v>595610.4</v>
      </c>
      <c r="D17" s="98">
        <f>+'[1]59'!$D$14</f>
        <v>445533</v>
      </c>
      <c r="E17" s="98">
        <f>+'[1]59'!$E$14</f>
        <v>150077.4</v>
      </c>
      <c r="F17" s="98"/>
      <c r="G17" s="98">
        <f t="shared" si="1"/>
        <v>577389.84700000007</v>
      </c>
      <c r="H17" s="98">
        <f t="shared" si="2"/>
        <v>577389.84700000007</v>
      </c>
      <c r="I17" s="98">
        <f>+'[1]59'!$L$14</f>
        <v>445533</v>
      </c>
      <c r="J17" s="98">
        <f>+'[1]59'!$M$14</f>
        <v>131856.84700000001</v>
      </c>
      <c r="K17" s="98"/>
      <c r="L17" s="98">
        <f t="shared" si="3"/>
        <v>0</v>
      </c>
      <c r="M17" s="98"/>
      <c r="N17" s="98"/>
      <c r="O17" s="111">
        <f t="shared" si="4"/>
        <v>0.96940860502100035</v>
      </c>
    </row>
    <row r="18" spans="1:15" ht="19.5" customHeight="1" x14ac:dyDescent="0.25">
      <c r="A18" s="3">
        <v>5</v>
      </c>
      <c r="B18" s="134" t="s">
        <v>277</v>
      </c>
      <c r="C18" s="9">
        <f t="shared" si="5"/>
        <v>941953.94</v>
      </c>
      <c r="D18" s="98">
        <f>+'[1]59'!$D$15</f>
        <v>649400</v>
      </c>
      <c r="E18" s="98">
        <f>+'[1]59'!$E$15</f>
        <v>292553.94</v>
      </c>
      <c r="F18" s="98"/>
      <c r="G18" s="98">
        <f t="shared" si="1"/>
        <v>933387.39430699998</v>
      </c>
      <c r="H18" s="98">
        <f t="shared" si="2"/>
        <v>933387.39430699998</v>
      </c>
      <c r="I18" s="98">
        <f>+'[1]59'!$L$15</f>
        <v>649400</v>
      </c>
      <c r="J18" s="98">
        <f>+'[1]59'!$M$15</f>
        <v>283987.39430699998</v>
      </c>
      <c r="K18" s="98"/>
      <c r="L18" s="98">
        <f t="shared" si="3"/>
        <v>0</v>
      </c>
      <c r="M18" s="98"/>
      <c r="N18" s="98"/>
      <c r="O18" s="111">
        <f t="shared" si="4"/>
        <v>0.99090555776750622</v>
      </c>
    </row>
    <row r="19" spans="1:15" ht="19.5" customHeight="1" x14ac:dyDescent="0.25">
      <c r="A19" s="3">
        <v>6</v>
      </c>
      <c r="B19" s="134" t="s">
        <v>278</v>
      </c>
      <c r="C19" s="9">
        <f t="shared" si="5"/>
        <v>834313.66</v>
      </c>
      <c r="D19" s="98">
        <f>+'[1]59'!$D$16</f>
        <v>596058</v>
      </c>
      <c r="E19" s="98">
        <f>+'[1]59'!$E$16</f>
        <v>238255.66</v>
      </c>
      <c r="F19" s="98"/>
      <c r="G19" s="98">
        <f t="shared" si="1"/>
        <v>828231.91</v>
      </c>
      <c r="H19" s="98">
        <f t="shared" si="2"/>
        <v>828231.91</v>
      </c>
      <c r="I19" s="98">
        <f>+'[1]59'!$L$16</f>
        <v>596058</v>
      </c>
      <c r="J19" s="98">
        <f>+'[1]59'!$M$16</f>
        <v>232173.91</v>
      </c>
      <c r="K19" s="98"/>
      <c r="L19" s="98">
        <f t="shared" si="3"/>
        <v>0</v>
      </c>
      <c r="M19" s="98"/>
      <c r="N19" s="98"/>
      <c r="O19" s="111">
        <f t="shared" si="4"/>
        <v>0.99271047533849555</v>
      </c>
    </row>
    <row r="20" spans="1:15" ht="19.5" customHeight="1" x14ac:dyDescent="0.25">
      <c r="A20" s="3">
        <v>7</v>
      </c>
      <c r="B20" s="134" t="s">
        <v>536</v>
      </c>
      <c r="C20" s="9">
        <f t="shared" si="5"/>
        <v>622604</v>
      </c>
      <c r="D20" s="98">
        <f>+'[1]59'!$D$17</f>
        <v>478605</v>
      </c>
      <c r="E20" s="98">
        <f>+'[1]59'!$E$17</f>
        <v>143999</v>
      </c>
      <c r="F20" s="98"/>
      <c r="G20" s="98">
        <f t="shared" si="1"/>
        <v>587307.57750000001</v>
      </c>
      <c r="H20" s="98">
        <f t="shared" si="2"/>
        <v>587307.57750000001</v>
      </c>
      <c r="I20" s="98">
        <f>+'[1]59'!$L$17</f>
        <v>478605</v>
      </c>
      <c r="J20" s="98">
        <f>+'[1]59'!$M$17</f>
        <v>108702.5775</v>
      </c>
      <c r="K20" s="98"/>
      <c r="L20" s="98">
        <f t="shared" si="3"/>
        <v>0</v>
      </c>
      <c r="M20" s="98"/>
      <c r="N20" s="98"/>
      <c r="O20" s="111">
        <f t="shared" si="4"/>
        <v>0.9433083910479213</v>
      </c>
    </row>
    <row r="21" spans="1:15" ht="19.5" customHeight="1" x14ac:dyDescent="0.25">
      <c r="A21" s="3">
        <v>8</v>
      </c>
      <c r="B21" s="134" t="s">
        <v>279</v>
      </c>
      <c r="C21" s="9">
        <f t="shared" si="5"/>
        <v>734451.24</v>
      </c>
      <c r="D21" s="98">
        <f>+'[1]59'!$D$18</f>
        <v>586438</v>
      </c>
      <c r="E21" s="98">
        <f>+'[1]59'!$E$18</f>
        <v>148013.24</v>
      </c>
      <c r="F21" s="98"/>
      <c r="G21" s="98">
        <f t="shared" si="1"/>
        <v>711547.90099999995</v>
      </c>
      <c r="H21" s="98">
        <f t="shared" si="2"/>
        <v>711547.90099999995</v>
      </c>
      <c r="I21" s="98">
        <f>+'[1]59'!$L$18</f>
        <v>586438</v>
      </c>
      <c r="J21" s="98">
        <f>+'[1]59'!$M$18</f>
        <v>125109.90099999998</v>
      </c>
      <c r="K21" s="98"/>
      <c r="L21" s="98">
        <f t="shared" si="3"/>
        <v>0</v>
      </c>
      <c r="M21" s="98"/>
      <c r="N21" s="98"/>
      <c r="O21" s="111">
        <f t="shared" si="4"/>
        <v>0.96881571198654381</v>
      </c>
    </row>
    <row r="22" spans="1:15" ht="19.5" customHeight="1" x14ac:dyDescent="0.25">
      <c r="A22" s="3">
        <v>9</v>
      </c>
      <c r="B22" s="134" t="s">
        <v>280</v>
      </c>
      <c r="C22" s="9">
        <f t="shared" si="5"/>
        <v>752960.5</v>
      </c>
      <c r="D22" s="98">
        <f>+'[1]59'!$D$19</f>
        <v>568279</v>
      </c>
      <c r="E22" s="98">
        <f>+'[1]59'!$E$19</f>
        <v>184681.5</v>
      </c>
      <c r="F22" s="98"/>
      <c r="G22" s="98">
        <f t="shared" si="1"/>
        <v>753968.88119300001</v>
      </c>
      <c r="H22" s="98">
        <f t="shared" si="2"/>
        <v>753968.88119300001</v>
      </c>
      <c r="I22" s="98">
        <f>+'[1]59'!$L$19</f>
        <v>568279</v>
      </c>
      <c r="J22" s="98">
        <f>+'[1]59'!$M$19</f>
        <v>185689.88119300001</v>
      </c>
      <c r="K22" s="98"/>
      <c r="L22" s="98">
        <f t="shared" si="3"/>
        <v>0</v>
      </c>
      <c r="M22" s="98"/>
      <c r="N22" s="98"/>
      <c r="O22" s="111">
        <f t="shared" si="4"/>
        <v>1.0013392219020785</v>
      </c>
    </row>
    <row r="23" spans="1:15" ht="19.5" customHeight="1" x14ac:dyDescent="0.25">
      <c r="A23" s="3">
        <v>10</v>
      </c>
      <c r="B23" s="134" t="s">
        <v>281</v>
      </c>
      <c r="C23" s="9">
        <f t="shared" si="5"/>
        <v>444039</v>
      </c>
      <c r="D23" s="98">
        <f>+'[1]59'!$D$20</f>
        <v>264628</v>
      </c>
      <c r="E23" s="98">
        <f>+'[1]59'!$E$20</f>
        <v>179411</v>
      </c>
      <c r="F23" s="98"/>
      <c r="G23" s="98">
        <f t="shared" si="1"/>
        <v>433516.3</v>
      </c>
      <c r="H23" s="98">
        <f t="shared" si="2"/>
        <v>433516.3</v>
      </c>
      <c r="I23" s="98">
        <f>+'[1]59'!$L$20</f>
        <v>264628</v>
      </c>
      <c r="J23" s="98">
        <f>+'[1]59'!$M$20</f>
        <v>168888.3</v>
      </c>
      <c r="K23" s="98"/>
      <c r="L23" s="98">
        <f t="shared" si="3"/>
        <v>0</v>
      </c>
      <c r="M23" s="98"/>
      <c r="N23" s="98"/>
      <c r="O23" s="111">
        <f t="shared" si="4"/>
        <v>0.97630230677935947</v>
      </c>
    </row>
    <row r="24" spans="1:15" ht="19.5" customHeight="1" x14ac:dyDescent="0.25">
      <c r="A24" s="3">
        <v>11</v>
      </c>
      <c r="B24" s="134" t="s">
        <v>282</v>
      </c>
      <c r="C24" s="9">
        <f t="shared" si="5"/>
        <v>446790</v>
      </c>
      <c r="D24" s="98">
        <f>+'[1]59'!$D$21</f>
        <v>292260</v>
      </c>
      <c r="E24" s="98">
        <f>+'[1]59'!$E$21</f>
        <v>154530</v>
      </c>
      <c r="F24" s="98"/>
      <c r="G24" s="98">
        <f t="shared" si="1"/>
        <v>428933.076</v>
      </c>
      <c r="H24" s="98">
        <f t="shared" si="2"/>
        <v>428933.076</v>
      </c>
      <c r="I24" s="98">
        <f>+'[1]59'!$L$21</f>
        <v>292260</v>
      </c>
      <c r="J24" s="98">
        <f>+'[1]59'!$M$21</f>
        <v>136673.076</v>
      </c>
      <c r="K24" s="98"/>
      <c r="L24" s="98">
        <f t="shared" si="3"/>
        <v>0</v>
      </c>
      <c r="M24" s="98"/>
      <c r="N24" s="98"/>
      <c r="O24" s="111">
        <f t="shared" si="4"/>
        <v>0.9600328476465454</v>
      </c>
    </row>
  </sheetData>
  <mergeCells count="15">
    <mergeCell ref="G10:G11"/>
    <mergeCell ref="H10:K10"/>
    <mergeCell ref="L10:N10"/>
    <mergeCell ref="M1:O1"/>
    <mergeCell ref="A4:O4"/>
    <mergeCell ref="A5:O5"/>
    <mergeCell ref="A9:A11"/>
    <mergeCell ref="B9:B11"/>
    <mergeCell ref="C9:F9"/>
    <mergeCell ref="G9:N9"/>
    <mergeCell ref="O9:O11"/>
    <mergeCell ref="C10:C11"/>
    <mergeCell ref="D10:F10"/>
    <mergeCell ref="I1:K1"/>
    <mergeCell ref="K8:O8"/>
  </mergeCells>
  <printOptions horizontalCentered="1"/>
  <pageMargins left="0" right="0" top="0.75" bottom="0.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workbookViewId="0">
      <selection activeCell="M1" sqref="M1:Q1"/>
    </sheetView>
  </sheetViews>
  <sheetFormatPr defaultRowHeight="15" x14ac:dyDescent="0.25"/>
  <cols>
    <col min="1" max="1" width="5.42578125" customWidth="1"/>
    <col min="2" max="2" width="40.28515625" customWidth="1"/>
    <col min="3" max="3" width="13.7109375" customWidth="1"/>
    <col min="4" max="5" width="7.7109375" customWidth="1"/>
    <col min="6" max="6" width="7" customWidth="1"/>
    <col min="7" max="7" width="6.85546875" hidden="1" customWidth="1"/>
    <col min="8" max="8" width="13.140625" customWidth="1"/>
    <col min="10" max="10" width="13.85546875" customWidth="1"/>
    <col min="11" max="11" width="6.5703125" customWidth="1"/>
    <col min="12" max="12" width="7" customWidth="1"/>
    <col min="13" max="13" width="8.5703125" customWidth="1"/>
    <col min="14" max="14" width="9.28515625" customWidth="1"/>
    <col min="15" max="15" width="13.7109375" customWidth="1"/>
    <col min="16" max="16" width="13.42578125" customWidth="1"/>
    <col min="17" max="17" width="8.28515625" customWidth="1"/>
    <col min="18" max="18" width="7" customWidth="1"/>
  </cols>
  <sheetData>
    <row r="1" spans="1:18" x14ac:dyDescent="0.25">
      <c r="A1" s="186" t="s">
        <v>216</v>
      </c>
      <c r="B1" s="186"/>
      <c r="C1" s="7"/>
      <c r="D1" s="7"/>
      <c r="E1" s="7"/>
      <c r="F1" s="7"/>
      <c r="G1" s="7"/>
      <c r="H1" s="1"/>
      <c r="I1" s="1"/>
      <c r="J1" s="1"/>
      <c r="K1" s="1"/>
      <c r="L1" s="1"/>
      <c r="M1" s="187" t="s">
        <v>283</v>
      </c>
      <c r="N1" s="187"/>
      <c r="O1" s="187"/>
      <c r="P1" s="187"/>
      <c r="Q1" s="187"/>
    </row>
    <row r="2" spans="1:18" x14ac:dyDescent="0.25">
      <c r="A2" s="188" t="s">
        <v>47</v>
      </c>
      <c r="B2" s="188"/>
      <c r="C2" s="8"/>
      <c r="D2" s="8"/>
      <c r="E2" s="8"/>
      <c r="F2" s="8"/>
      <c r="G2" s="8"/>
      <c r="H2" s="8"/>
      <c r="I2" s="60"/>
      <c r="J2" s="6"/>
      <c r="K2" s="6"/>
      <c r="L2" s="6"/>
      <c r="M2" s="6"/>
      <c r="N2" s="6"/>
      <c r="O2" s="6"/>
      <c r="P2" s="6"/>
      <c r="Q2" s="6"/>
    </row>
    <row r="3" spans="1:18" x14ac:dyDescent="0.25">
      <c r="A3" s="126"/>
      <c r="B3" s="126"/>
      <c r="C3" s="8"/>
      <c r="D3" s="8"/>
      <c r="E3" s="8"/>
      <c r="F3" s="8"/>
      <c r="G3" s="8"/>
      <c r="H3" s="8"/>
      <c r="I3" s="60"/>
      <c r="J3" s="6"/>
      <c r="K3" s="6"/>
      <c r="L3" s="6"/>
      <c r="M3" s="6"/>
      <c r="N3" s="6"/>
      <c r="O3" s="6"/>
      <c r="P3" s="6"/>
      <c r="Q3" s="6"/>
    </row>
    <row r="4" spans="1:18" ht="27" customHeight="1" x14ac:dyDescent="0.25">
      <c r="A4" s="205" t="s">
        <v>537</v>
      </c>
      <c r="B4" s="205"/>
      <c r="C4" s="205"/>
      <c r="D4" s="205"/>
      <c r="E4" s="205"/>
      <c r="F4" s="205"/>
      <c r="G4" s="205"/>
      <c r="H4" s="205"/>
      <c r="I4" s="205"/>
      <c r="J4" s="205"/>
      <c r="K4" s="205"/>
      <c r="L4" s="205"/>
      <c r="M4" s="205"/>
      <c r="N4" s="205"/>
      <c r="O4" s="205"/>
      <c r="P4" s="205"/>
      <c r="Q4" s="205"/>
    </row>
    <row r="5" spans="1:18" ht="15.75" x14ac:dyDescent="0.25">
      <c r="A5" s="206" t="s">
        <v>330</v>
      </c>
      <c r="B5" s="206"/>
      <c r="C5" s="206"/>
      <c r="D5" s="206"/>
      <c r="E5" s="206"/>
      <c r="F5" s="206"/>
      <c r="G5" s="206"/>
      <c r="H5" s="206"/>
      <c r="I5" s="206"/>
      <c r="J5" s="206"/>
      <c r="K5" s="206"/>
      <c r="L5" s="206"/>
      <c r="M5" s="206"/>
      <c r="N5" s="206"/>
      <c r="O5" s="206"/>
      <c r="P5" s="206"/>
      <c r="Q5" s="206"/>
    </row>
    <row r="6" spans="1:18" x14ac:dyDescent="0.25">
      <c r="A6" s="127"/>
      <c r="B6" s="127"/>
      <c r="C6" s="127"/>
      <c r="D6" s="127"/>
      <c r="E6" s="127"/>
      <c r="F6" s="127"/>
      <c r="G6" s="127"/>
      <c r="H6" s="127"/>
      <c r="I6" s="127"/>
      <c r="J6" s="127"/>
      <c r="K6" s="127"/>
      <c r="L6" s="127"/>
      <c r="M6" s="127"/>
      <c r="N6" s="127"/>
      <c r="O6" s="127"/>
      <c r="P6" s="127"/>
      <c r="Q6" s="127"/>
    </row>
    <row r="7" spans="1:18" x14ac:dyDescent="0.25">
      <c r="A7" s="127"/>
      <c r="B7" s="127"/>
      <c r="C7" s="137"/>
      <c r="D7" s="127"/>
      <c r="E7" s="127"/>
      <c r="F7" s="127"/>
      <c r="G7" s="127"/>
      <c r="H7" s="127"/>
      <c r="I7" s="127"/>
      <c r="J7" s="127"/>
      <c r="K7" s="127"/>
      <c r="L7" s="127"/>
      <c r="M7" s="127"/>
      <c r="N7" s="127"/>
      <c r="O7" s="127"/>
      <c r="P7" s="127"/>
      <c r="Q7" s="127"/>
    </row>
    <row r="8" spans="1:18" x14ac:dyDescent="0.25">
      <c r="A8" s="112"/>
      <c r="B8" s="112"/>
      <c r="C8" s="57"/>
      <c r="D8" s="57"/>
      <c r="E8" s="57"/>
      <c r="F8" s="57"/>
      <c r="G8" s="57"/>
      <c r="H8" s="57"/>
      <c r="I8" s="113"/>
      <c r="J8" s="112"/>
      <c r="K8" s="112"/>
      <c r="L8" s="112"/>
      <c r="M8" s="112"/>
      <c r="N8" s="112"/>
      <c r="O8" s="57"/>
      <c r="P8" s="114" t="s">
        <v>331</v>
      </c>
      <c r="Q8" s="112"/>
    </row>
    <row r="9" spans="1:18" s="112" customFormat="1" ht="12.75" x14ac:dyDescent="0.2">
      <c r="A9" s="230" t="s">
        <v>0</v>
      </c>
      <c r="B9" s="233" t="s">
        <v>284</v>
      </c>
      <c r="C9" s="237" t="s">
        <v>323</v>
      </c>
      <c r="D9" s="236" t="s">
        <v>260</v>
      </c>
      <c r="E9" s="236"/>
      <c r="F9" s="236"/>
      <c r="G9" s="236"/>
      <c r="H9" s="236" t="s">
        <v>261</v>
      </c>
      <c r="I9" s="236"/>
      <c r="J9" s="236"/>
      <c r="K9" s="236"/>
      <c r="L9" s="236"/>
      <c r="M9" s="236"/>
      <c r="N9" s="236"/>
      <c r="O9" s="236"/>
      <c r="P9" s="236"/>
      <c r="Q9" s="236"/>
      <c r="R9" s="236"/>
    </row>
    <row r="10" spans="1:18" s="112" customFormat="1" ht="12.75" x14ac:dyDescent="0.2">
      <c r="A10" s="231"/>
      <c r="B10" s="234"/>
      <c r="C10" s="238"/>
      <c r="D10" s="236" t="s">
        <v>263</v>
      </c>
      <c r="E10" s="236" t="s">
        <v>192</v>
      </c>
      <c r="F10" s="236"/>
      <c r="G10" s="236" t="s">
        <v>324</v>
      </c>
      <c r="H10" s="236" t="s">
        <v>263</v>
      </c>
      <c r="I10" s="236" t="s">
        <v>192</v>
      </c>
      <c r="J10" s="236"/>
      <c r="K10" s="236" t="s">
        <v>325</v>
      </c>
      <c r="L10" s="236"/>
      <c r="M10" s="236"/>
      <c r="N10" s="236"/>
      <c r="O10" s="236"/>
      <c r="P10" s="236"/>
      <c r="Q10" s="236"/>
      <c r="R10" s="236" t="s">
        <v>324</v>
      </c>
    </row>
    <row r="11" spans="1:18" s="112" customFormat="1" ht="12.75" x14ac:dyDescent="0.2">
      <c r="A11" s="231"/>
      <c r="B11" s="234"/>
      <c r="C11" s="238"/>
      <c r="D11" s="236"/>
      <c r="E11" s="236" t="s">
        <v>326</v>
      </c>
      <c r="F11" s="236" t="s">
        <v>327</v>
      </c>
      <c r="G11" s="236"/>
      <c r="H11" s="236"/>
      <c r="I11" s="236" t="s">
        <v>326</v>
      </c>
      <c r="J11" s="236" t="s">
        <v>327</v>
      </c>
      <c r="K11" s="236" t="s">
        <v>263</v>
      </c>
      <c r="L11" s="236" t="s">
        <v>21</v>
      </c>
      <c r="M11" s="236"/>
      <c r="N11" s="236"/>
      <c r="O11" s="236" t="s">
        <v>327</v>
      </c>
      <c r="P11" s="236"/>
      <c r="Q11" s="236"/>
      <c r="R11" s="236"/>
    </row>
    <row r="12" spans="1:18" s="112" customFormat="1" ht="12.75" x14ac:dyDescent="0.2">
      <c r="A12" s="231"/>
      <c r="B12" s="234"/>
      <c r="C12" s="238"/>
      <c r="D12" s="236"/>
      <c r="E12" s="236"/>
      <c r="F12" s="236"/>
      <c r="G12" s="236"/>
      <c r="H12" s="236"/>
      <c r="I12" s="236"/>
      <c r="J12" s="236"/>
      <c r="K12" s="236"/>
      <c r="L12" s="236" t="s">
        <v>263</v>
      </c>
      <c r="M12" s="236" t="s">
        <v>285</v>
      </c>
      <c r="N12" s="236"/>
      <c r="O12" s="236" t="s">
        <v>263</v>
      </c>
      <c r="P12" s="236" t="s">
        <v>285</v>
      </c>
      <c r="Q12" s="236"/>
      <c r="R12" s="236"/>
    </row>
    <row r="13" spans="1:18" s="112" customFormat="1" ht="35.25" customHeight="1" x14ac:dyDescent="0.2">
      <c r="A13" s="232"/>
      <c r="B13" s="235"/>
      <c r="C13" s="239"/>
      <c r="D13" s="236"/>
      <c r="E13" s="236"/>
      <c r="F13" s="236"/>
      <c r="G13" s="236"/>
      <c r="H13" s="236"/>
      <c r="I13" s="236"/>
      <c r="J13" s="236"/>
      <c r="K13" s="236"/>
      <c r="L13" s="236"/>
      <c r="M13" s="140" t="s">
        <v>328</v>
      </c>
      <c r="N13" s="140" t="s">
        <v>329</v>
      </c>
      <c r="O13" s="236"/>
      <c r="P13" s="140" t="s">
        <v>328</v>
      </c>
      <c r="Q13" s="140" t="s">
        <v>329</v>
      </c>
      <c r="R13" s="236"/>
    </row>
    <row r="14" spans="1:18" s="112" customFormat="1" ht="12.75" x14ac:dyDescent="0.2">
      <c r="A14" s="140" t="s">
        <v>5</v>
      </c>
      <c r="B14" s="140" t="s">
        <v>6</v>
      </c>
      <c r="C14" s="140"/>
      <c r="D14" s="140">
        <v>1</v>
      </c>
      <c r="E14" s="140">
        <v>2</v>
      </c>
      <c r="F14" s="140">
        <v>3</v>
      </c>
      <c r="G14" s="140">
        <v>4</v>
      </c>
      <c r="H14" s="140">
        <v>5</v>
      </c>
      <c r="I14" s="140">
        <v>6</v>
      </c>
      <c r="J14" s="140">
        <v>7</v>
      </c>
      <c r="K14" s="140">
        <v>8</v>
      </c>
      <c r="L14" s="140">
        <v>9</v>
      </c>
      <c r="M14" s="140">
        <v>10</v>
      </c>
      <c r="N14" s="140">
        <v>11</v>
      </c>
      <c r="O14" s="140">
        <v>12</v>
      </c>
      <c r="P14" s="140">
        <v>13</v>
      </c>
      <c r="Q14" s="140">
        <v>14</v>
      </c>
      <c r="R14" s="140">
        <v>15</v>
      </c>
    </row>
    <row r="15" spans="1:18" s="112" customFormat="1" ht="21.75" customHeight="1" x14ac:dyDescent="0.2">
      <c r="A15" s="138"/>
      <c r="B15" s="139" t="s">
        <v>219</v>
      </c>
      <c r="C15" s="140">
        <v>2979850150</v>
      </c>
      <c r="D15" s="140">
        <v>0</v>
      </c>
      <c r="E15" s="140">
        <v>0</v>
      </c>
      <c r="F15" s="140">
        <v>0</v>
      </c>
      <c r="G15" s="140">
        <v>0</v>
      </c>
      <c r="H15" s="140">
        <v>2921691630</v>
      </c>
      <c r="I15" s="140">
        <v>0</v>
      </c>
      <c r="J15" s="140">
        <v>2921691630</v>
      </c>
      <c r="K15" s="140">
        <v>0</v>
      </c>
      <c r="L15" s="140">
        <v>0</v>
      </c>
      <c r="M15" s="140">
        <v>0</v>
      </c>
      <c r="N15" s="140">
        <v>0</v>
      </c>
      <c r="O15" s="140">
        <v>2921691630</v>
      </c>
      <c r="P15" s="140">
        <v>2921691630</v>
      </c>
      <c r="Q15" s="140">
        <v>0</v>
      </c>
      <c r="R15" s="140">
        <v>0</v>
      </c>
    </row>
    <row r="16" spans="1:18" s="112" customFormat="1" ht="12.75" x14ac:dyDescent="0.2">
      <c r="A16" s="141" t="s">
        <v>82</v>
      </c>
      <c r="B16" s="142" t="s">
        <v>302</v>
      </c>
      <c r="C16" s="143">
        <v>2150000000</v>
      </c>
      <c r="D16" s="143">
        <v>0</v>
      </c>
      <c r="E16" s="143">
        <v>0</v>
      </c>
      <c r="F16" s="143">
        <v>0</v>
      </c>
      <c r="G16" s="143">
        <v>0</v>
      </c>
      <c r="H16" s="143">
        <v>2133869000</v>
      </c>
      <c r="I16" s="143">
        <v>0</v>
      </c>
      <c r="J16" s="143">
        <v>2133869000</v>
      </c>
      <c r="K16" s="143">
        <v>0</v>
      </c>
      <c r="L16" s="143">
        <v>0</v>
      </c>
      <c r="M16" s="144">
        <v>0</v>
      </c>
      <c r="N16" s="143">
        <v>0</v>
      </c>
      <c r="O16" s="143">
        <v>2133869000</v>
      </c>
      <c r="P16" s="143">
        <v>2133869000</v>
      </c>
      <c r="Q16" s="145"/>
      <c r="R16" s="146"/>
    </row>
    <row r="17" spans="1:18" s="112" customFormat="1" ht="12.75" x14ac:dyDescent="0.2">
      <c r="A17" s="147" t="s">
        <v>303</v>
      </c>
      <c r="B17" s="148" t="s">
        <v>304</v>
      </c>
      <c r="C17" s="149">
        <v>150000000</v>
      </c>
      <c r="D17" s="149"/>
      <c r="E17" s="149"/>
      <c r="F17" s="149"/>
      <c r="G17" s="149"/>
      <c r="H17" s="149">
        <v>135102000</v>
      </c>
      <c r="I17" s="149"/>
      <c r="J17" s="149">
        <v>135102000</v>
      </c>
      <c r="K17" s="149"/>
      <c r="L17" s="149"/>
      <c r="M17" s="150"/>
      <c r="N17" s="149"/>
      <c r="O17" s="149">
        <v>135102000</v>
      </c>
      <c r="P17" s="149">
        <v>135102000</v>
      </c>
      <c r="Q17" s="151"/>
      <c r="R17" s="146"/>
    </row>
    <row r="18" spans="1:18" s="112" customFormat="1" ht="12.75" x14ac:dyDescent="0.2">
      <c r="A18" s="147" t="s">
        <v>305</v>
      </c>
      <c r="B18" s="148" t="s">
        <v>306</v>
      </c>
      <c r="C18" s="149">
        <v>2000000000</v>
      </c>
      <c r="D18" s="149"/>
      <c r="E18" s="149"/>
      <c r="F18" s="149"/>
      <c r="G18" s="149"/>
      <c r="H18" s="149">
        <v>1998767000</v>
      </c>
      <c r="I18" s="149"/>
      <c r="J18" s="149">
        <v>1998767000</v>
      </c>
      <c r="K18" s="149"/>
      <c r="L18" s="149"/>
      <c r="M18" s="150"/>
      <c r="N18" s="149"/>
      <c r="O18" s="149">
        <v>1998767000</v>
      </c>
      <c r="P18" s="149">
        <v>1998767000</v>
      </c>
      <c r="Q18" s="151"/>
      <c r="R18" s="146"/>
    </row>
    <row r="19" spans="1:18" s="112" customFormat="1" ht="25.5" x14ac:dyDescent="0.2">
      <c r="A19" s="141" t="s">
        <v>26</v>
      </c>
      <c r="B19" s="142" t="s">
        <v>307</v>
      </c>
      <c r="C19" s="149">
        <v>0</v>
      </c>
      <c r="D19" s="149">
        <v>0</v>
      </c>
      <c r="E19" s="149">
        <v>0</v>
      </c>
      <c r="F19" s="149">
        <v>0</v>
      </c>
      <c r="G19" s="149">
        <v>0</v>
      </c>
      <c r="H19" s="149">
        <v>0</v>
      </c>
      <c r="I19" s="149">
        <v>0</v>
      </c>
      <c r="J19" s="149">
        <v>0</v>
      </c>
      <c r="K19" s="149">
        <v>0</v>
      </c>
      <c r="L19" s="149">
        <v>0</v>
      </c>
      <c r="M19" s="150">
        <v>0</v>
      </c>
      <c r="N19" s="149">
        <v>0</v>
      </c>
      <c r="O19" s="149">
        <v>0</v>
      </c>
      <c r="P19" s="149">
        <v>0</v>
      </c>
      <c r="Q19" s="151"/>
      <c r="R19" s="146"/>
    </row>
    <row r="20" spans="1:18" s="153" customFormat="1" ht="25.5" x14ac:dyDescent="0.2">
      <c r="A20" s="141" t="s">
        <v>30</v>
      </c>
      <c r="B20" s="142" t="s">
        <v>308</v>
      </c>
      <c r="C20" s="143">
        <v>162850150</v>
      </c>
      <c r="D20" s="143">
        <v>0</v>
      </c>
      <c r="E20" s="143">
        <v>0</v>
      </c>
      <c r="F20" s="143">
        <v>0</v>
      </c>
      <c r="G20" s="143">
        <v>0</v>
      </c>
      <c r="H20" s="143">
        <v>162850150</v>
      </c>
      <c r="I20" s="143">
        <v>0</v>
      </c>
      <c r="J20" s="143">
        <v>162850150</v>
      </c>
      <c r="K20" s="143">
        <v>0</v>
      </c>
      <c r="L20" s="143">
        <v>0</v>
      </c>
      <c r="M20" s="144">
        <v>0</v>
      </c>
      <c r="N20" s="143">
        <v>0</v>
      </c>
      <c r="O20" s="143">
        <v>162850150</v>
      </c>
      <c r="P20" s="143">
        <v>162850150</v>
      </c>
      <c r="Q20" s="145"/>
      <c r="R20" s="152"/>
    </row>
    <row r="21" spans="1:18" s="112" customFormat="1" ht="25.5" x14ac:dyDescent="0.2">
      <c r="A21" s="147" t="s">
        <v>309</v>
      </c>
      <c r="B21" s="148" t="s">
        <v>310</v>
      </c>
      <c r="C21" s="149">
        <v>162850150</v>
      </c>
      <c r="D21" s="149"/>
      <c r="E21" s="149"/>
      <c r="F21" s="149"/>
      <c r="G21" s="149"/>
      <c r="H21" s="149">
        <v>162850150</v>
      </c>
      <c r="I21" s="149"/>
      <c r="J21" s="149">
        <v>162850150</v>
      </c>
      <c r="K21" s="149"/>
      <c r="L21" s="149"/>
      <c r="M21" s="150"/>
      <c r="N21" s="149"/>
      <c r="O21" s="149">
        <v>162850150</v>
      </c>
      <c r="P21" s="149">
        <v>162850150</v>
      </c>
      <c r="Q21" s="151"/>
      <c r="R21" s="146"/>
    </row>
    <row r="22" spans="1:18" s="112" customFormat="1" ht="12.75" x14ac:dyDescent="0.2">
      <c r="A22" s="141" t="s">
        <v>54</v>
      </c>
      <c r="B22" s="142" t="s">
        <v>311</v>
      </c>
      <c r="C22" s="154">
        <v>0</v>
      </c>
      <c r="D22" s="154">
        <v>0</v>
      </c>
      <c r="E22" s="154">
        <v>0</v>
      </c>
      <c r="F22" s="154">
        <v>0</v>
      </c>
      <c r="G22" s="154">
        <v>0</v>
      </c>
      <c r="H22" s="154">
        <v>0</v>
      </c>
      <c r="I22" s="154">
        <v>0</v>
      </c>
      <c r="J22" s="154">
        <v>0</v>
      </c>
      <c r="K22" s="154">
        <v>0</v>
      </c>
      <c r="L22" s="154">
        <v>0</v>
      </c>
      <c r="M22" s="155">
        <v>0</v>
      </c>
      <c r="N22" s="154">
        <v>0</v>
      </c>
      <c r="O22" s="154">
        <v>0</v>
      </c>
      <c r="P22" s="154">
        <v>0</v>
      </c>
      <c r="Q22" s="156"/>
      <c r="R22" s="146"/>
    </row>
    <row r="23" spans="1:18" s="153" customFormat="1" ht="25.5" x14ac:dyDescent="0.2">
      <c r="A23" s="141" t="s">
        <v>160</v>
      </c>
      <c r="B23" s="142" t="s">
        <v>312</v>
      </c>
      <c r="C23" s="143">
        <v>137000000</v>
      </c>
      <c r="D23" s="143">
        <v>0</v>
      </c>
      <c r="E23" s="143">
        <v>0</v>
      </c>
      <c r="F23" s="143">
        <v>0</v>
      </c>
      <c r="G23" s="143">
        <v>0</v>
      </c>
      <c r="H23" s="143">
        <v>137000000</v>
      </c>
      <c r="I23" s="143">
        <v>0</v>
      </c>
      <c r="J23" s="143">
        <v>137000000</v>
      </c>
      <c r="K23" s="143">
        <v>0</v>
      </c>
      <c r="L23" s="143">
        <v>0</v>
      </c>
      <c r="M23" s="144">
        <v>0</v>
      </c>
      <c r="N23" s="143">
        <v>0</v>
      </c>
      <c r="O23" s="143">
        <v>137000000</v>
      </c>
      <c r="P23" s="143">
        <v>137000000</v>
      </c>
      <c r="Q23" s="145"/>
      <c r="R23" s="152"/>
    </row>
    <row r="24" spans="1:18" s="112" customFormat="1" ht="25.5" x14ac:dyDescent="0.2">
      <c r="A24" s="147" t="s">
        <v>313</v>
      </c>
      <c r="B24" s="148" t="s">
        <v>314</v>
      </c>
      <c r="C24" s="149">
        <v>137000000</v>
      </c>
      <c r="D24" s="149"/>
      <c r="E24" s="149"/>
      <c r="F24" s="149"/>
      <c r="G24" s="149"/>
      <c r="H24" s="149">
        <v>137000000</v>
      </c>
      <c r="I24" s="149"/>
      <c r="J24" s="149">
        <v>137000000</v>
      </c>
      <c r="K24" s="149"/>
      <c r="L24" s="149"/>
      <c r="M24" s="150"/>
      <c r="N24" s="149"/>
      <c r="O24" s="149">
        <v>137000000</v>
      </c>
      <c r="P24" s="149">
        <v>137000000</v>
      </c>
      <c r="Q24" s="151"/>
      <c r="R24" s="146"/>
    </row>
    <row r="25" spans="1:18" s="153" customFormat="1" ht="25.5" x14ac:dyDescent="0.2">
      <c r="A25" s="141" t="s">
        <v>162</v>
      </c>
      <c r="B25" s="142" t="s">
        <v>315</v>
      </c>
      <c r="C25" s="143">
        <v>350000000</v>
      </c>
      <c r="D25" s="143">
        <v>0</v>
      </c>
      <c r="E25" s="143">
        <v>0</v>
      </c>
      <c r="F25" s="143">
        <v>0</v>
      </c>
      <c r="G25" s="143">
        <v>0</v>
      </c>
      <c r="H25" s="143">
        <v>323967000</v>
      </c>
      <c r="I25" s="143">
        <v>0</v>
      </c>
      <c r="J25" s="143">
        <v>323967000</v>
      </c>
      <c r="K25" s="143">
        <v>0</v>
      </c>
      <c r="L25" s="143">
        <v>0</v>
      </c>
      <c r="M25" s="144">
        <v>0</v>
      </c>
      <c r="N25" s="143">
        <v>0</v>
      </c>
      <c r="O25" s="143">
        <v>323967000</v>
      </c>
      <c r="P25" s="143">
        <v>323967000</v>
      </c>
      <c r="Q25" s="145"/>
      <c r="R25" s="152"/>
    </row>
    <row r="26" spans="1:18" s="112" customFormat="1" ht="25.5" x14ac:dyDescent="0.2">
      <c r="A26" s="147" t="s">
        <v>316</v>
      </c>
      <c r="B26" s="148" t="s">
        <v>317</v>
      </c>
      <c r="C26" s="149">
        <v>350000000</v>
      </c>
      <c r="D26" s="149"/>
      <c r="E26" s="149"/>
      <c r="F26" s="149"/>
      <c r="G26" s="149"/>
      <c r="H26" s="149">
        <v>323967000</v>
      </c>
      <c r="I26" s="149"/>
      <c r="J26" s="149">
        <v>323967000</v>
      </c>
      <c r="K26" s="149"/>
      <c r="L26" s="149"/>
      <c r="M26" s="150"/>
      <c r="N26" s="149"/>
      <c r="O26" s="149">
        <v>323967000</v>
      </c>
      <c r="P26" s="149">
        <v>323967000</v>
      </c>
      <c r="Q26" s="151"/>
      <c r="R26" s="146"/>
    </row>
    <row r="27" spans="1:18" s="153" customFormat="1" ht="12.75" x14ac:dyDescent="0.2">
      <c r="A27" s="141" t="s">
        <v>164</v>
      </c>
      <c r="B27" s="142" t="s">
        <v>318</v>
      </c>
      <c r="C27" s="143">
        <v>180000000</v>
      </c>
      <c r="D27" s="143">
        <v>0</v>
      </c>
      <c r="E27" s="143">
        <v>0</v>
      </c>
      <c r="F27" s="143">
        <v>0</v>
      </c>
      <c r="G27" s="143">
        <v>0</v>
      </c>
      <c r="H27" s="143">
        <v>164005480</v>
      </c>
      <c r="I27" s="143">
        <v>0</v>
      </c>
      <c r="J27" s="143">
        <v>164005480</v>
      </c>
      <c r="K27" s="143">
        <v>0</v>
      </c>
      <c r="L27" s="143">
        <v>0</v>
      </c>
      <c r="M27" s="144">
        <v>0</v>
      </c>
      <c r="N27" s="143">
        <v>0</v>
      </c>
      <c r="O27" s="143">
        <v>164005480</v>
      </c>
      <c r="P27" s="143">
        <v>164005480</v>
      </c>
      <c r="Q27" s="145"/>
      <c r="R27" s="152"/>
    </row>
    <row r="28" spans="1:18" s="112" customFormat="1" ht="25.5" x14ac:dyDescent="0.2">
      <c r="A28" s="147" t="s">
        <v>319</v>
      </c>
      <c r="B28" s="148" t="s">
        <v>320</v>
      </c>
      <c r="C28" s="149">
        <v>150000000</v>
      </c>
      <c r="D28" s="149"/>
      <c r="E28" s="149"/>
      <c r="F28" s="149"/>
      <c r="G28" s="149"/>
      <c r="H28" s="149">
        <v>134005480</v>
      </c>
      <c r="I28" s="149"/>
      <c r="J28" s="149">
        <v>134005480</v>
      </c>
      <c r="K28" s="149"/>
      <c r="L28" s="149"/>
      <c r="M28" s="150"/>
      <c r="N28" s="149"/>
      <c r="O28" s="149">
        <v>134005480</v>
      </c>
      <c r="P28" s="149">
        <v>134005480</v>
      </c>
      <c r="Q28" s="151"/>
      <c r="R28" s="146"/>
    </row>
    <row r="29" spans="1:18" s="112" customFormat="1" ht="38.25" x14ac:dyDescent="0.2">
      <c r="A29" s="147" t="s">
        <v>321</v>
      </c>
      <c r="B29" s="148" t="s">
        <v>322</v>
      </c>
      <c r="C29" s="149">
        <v>30000000</v>
      </c>
      <c r="D29" s="149"/>
      <c r="E29" s="149"/>
      <c r="F29" s="149"/>
      <c r="G29" s="149"/>
      <c r="H29" s="149">
        <v>30000000</v>
      </c>
      <c r="I29" s="149"/>
      <c r="J29" s="149">
        <v>30000000</v>
      </c>
      <c r="K29" s="149"/>
      <c r="L29" s="149"/>
      <c r="M29" s="150"/>
      <c r="N29" s="149"/>
      <c r="O29" s="149">
        <v>30000000</v>
      </c>
      <c r="P29" s="149">
        <v>30000000</v>
      </c>
      <c r="Q29" s="151"/>
      <c r="R29" s="146"/>
    </row>
  </sheetData>
  <mergeCells count="28">
    <mergeCell ref="C9:C13"/>
    <mergeCell ref="D9:G9"/>
    <mergeCell ref="H9:R9"/>
    <mergeCell ref="D10:D13"/>
    <mergeCell ref="E10:F10"/>
    <mergeCell ref="G10:G13"/>
    <mergeCell ref="H10:H13"/>
    <mergeCell ref="M1:Q1"/>
    <mergeCell ref="A2:B2"/>
    <mergeCell ref="A4:Q4"/>
    <mergeCell ref="A5:Q5"/>
    <mergeCell ref="A1:B1"/>
    <mergeCell ref="A9:A13"/>
    <mergeCell ref="B9:B13"/>
    <mergeCell ref="I10:J10"/>
    <mergeCell ref="K10:Q10"/>
    <mergeCell ref="R10:R13"/>
    <mergeCell ref="E11:E13"/>
    <mergeCell ref="F11:F13"/>
    <mergeCell ref="I11:I13"/>
    <mergeCell ref="J11:J13"/>
    <mergeCell ref="K11:K13"/>
    <mergeCell ref="L11:N11"/>
    <mergeCell ref="O11:Q11"/>
    <mergeCell ref="L12:L13"/>
    <mergeCell ref="M12:N12"/>
    <mergeCell ref="O12:O13"/>
    <mergeCell ref="P12:Q12"/>
  </mergeCells>
  <printOptions horizontalCentered="1"/>
  <pageMargins left="0" right="0" top="0.75" bottom="0.75" header="0.3" footer="0.3"/>
  <pageSetup paperSize="9"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bab956b1f44ef9d173162e10f4b27789">
  <xsd:schema xmlns:xsd="http://www.w3.org/2001/XMLSchema" xmlns:xs="http://www.w3.org/2001/XMLSchema" xmlns:p="http://schemas.microsoft.com/office/2006/metadata/properties" targetNamespace="http://schemas.microsoft.com/office/2006/metadata/properties" ma:root="true" ma:fieldsID="16eaa9825d2fedb5a83ac41ebe86c4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1A1635-DBCB-494B-B056-F5BFC473D555}"/>
</file>

<file path=customXml/itemProps2.xml><?xml version="1.0" encoding="utf-8"?>
<ds:datastoreItem xmlns:ds="http://schemas.openxmlformats.org/officeDocument/2006/customXml" ds:itemID="{31617D35-5238-48ED-8860-2D5BC28E872D}"/>
</file>

<file path=customXml/itemProps3.xml><?xml version="1.0" encoding="utf-8"?>
<ds:datastoreItem xmlns:ds="http://schemas.openxmlformats.org/officeDocument/2006/customXml" ds:itemID="{E5CC3757-7F4C-4A2E-9DD5-B579D15766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QT-2017-N-B62-TT343-75</vt:lpstr>
      <vt:lpstr>QT-2017-N-B63-TT343-75</vt:lpstr>
      <vt:lpstr>QT-2017-N-B64-TT343-75</vt:lpstr>
      <vt:lpstr>QT-2017-N-B65-TT343-75</vt:lpstr>
      <vt:lpstr>QT-2017-N-B66-TT343-75</vt:lpstr>
      <vt:lpstr>QT-2017-N-B67-TT343-75</vt:lpstr>
      <vt:lpstr>QT-2017-N-B68-TT343-75</vt:lpstr>
      <vt:lpstr>'QT-2017-N-B62-TT343-75'!Print_Titles</vt:lpstr>
      <vt:lpstr>'QT-2017-N-B63-TT343-75'!Print_Titles</vt:lpstr>
      <vt:lpstr>'QT-2017-N-B64-TT343-75'!Print_Titles</vt:lpstr>
      <vt:lpstr>'QT-2017-N-B65-TT343-75'!Print_Titles</vt:lpstr>
      <vt:lpstr>'QT-2017-N-B66-TT343-75'!Print_Titles</vt:lpstr>
      <vt:lpstr>'QT-2017-N-B68-TT343-75'!Print_Titles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Hong Nhung</dc:creator>
  <cp:lastModifiedBy>Nguyen Thi Hong Nhung</cp:lastModifiedBy>
  <cp:lastPrinted>2019-01-05T03:03:09Z</cp:lastPrinted>
  <dcterms:created xsi:type="dcterms:W3CDTF">2018-01-02T01:49:16Z</dcterms:created>
  <dcterms:modified xsi:type="dcterms:W3CDTF">2019-01-05T03:06:26Z</dcterms:modified>
</cp:coreProperties>
</file>